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Sheet1" sheetId="1" r:id="rId1"/>
    <sheet name="SPHCDB PHC_Budget" sheetId="2" r:id="rId2"/>
    <sheet name="MOBA LGHA BUDGET SUMMARY PAGE" sheetId="26" r:id="rId3"/>
    <sheet name="ADO PHC Budget" sheetId="10" r:id="rId4"/>
    <sheet name="GBONYIN-AYEKIRE" sheetId="6" r:id="rId5"/>
    <sheet name="IKERE PHC Budget" sheetId="8" r:id="rId6"/>
    <sheet name="IKOLE PHC Budget" sheetId="9" r:id="rId7"/>
    <sheet name="IRE-IFE PHC Budget" sheetId="13" r:id="rId8"/>
    <sheet name="IJERO PHC Budget" sheetId="14" r:id="rId9"/>
    <sheet name="ESW PHC Budget" sheetId="15" r:id="rId10"/>
    <sheet name="EK EAST PHC BUDGET " sheetId="16" r:id="rId11"/>
    <sheet name="OYE AOP SUMMARY " sheetId="18" r:id="rId12"/>
    <sheet name="ILEJEMEJE PHC Budget" sheetId="19" r:id="rId13"/>
    <sheet name="EMURE LGHA AOP SUMMARY " sheetId="20" r:id="rId14"/>
    <sheet name="ISE SUMMARY PAGE" sheetId="21" r:id="rId15"/>
    <sheet name="IDO OSI LGA AOP SUMMARY SHEET" sheetId="22" r:id="rId16"/>
    <sheet name="EKITI WEST PHC Budget" sheetId="23" r:id="rId17"/>
    <sheet name="EFON PHC_Budget" sheetId="25" r:id="rId18"/>
    <sheet name="Sheet1 (2)" sheetId="27" r:id="rId19"/>
    <sheet name="Sheet3" sheetId="24" r:id="rId20"/>
  </sheets>
  <externalReferences>
    <externalReference r:id="rId21"/>
    <externalReference r:id="rId22"/>
  </externalReferences>
  <definedNames>
    <definedName name="Caphint" localSheetId="15">[1]Database!$B$9</definedName>
    <definedName name="Caphint" localSheetId="6">[2]Database!$B$9</definedName>
    <definedName name="Caphint">[2]Database!$B$9</definedName>
    <definedName name="Capital_investment" localSheetId="15">[1]Database!$N$4:$N$403</definedName>
    <definedName name="Capital_investment" localSheetId="6">[2]Database!$N$4:$N$403</definedName>
    <definedName name="Capital_investment">[2]Database!$N$4:$N$403</definedName>
    <definedName name="COAChecker" localSheetId="3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17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16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9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4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15">IFERROR(IF('[1]Total Budget Summary'!#REF!="Recurrent Expenditure",MATCH('[1]Total Budget Summary'!#REF!,'IDO OSI LGA AOP SUMMARY SHEET'!Recurrent_Expenditure,0),IF('[1]Total Budget Summary'!#REF!="Capital Investment",MATCH('[1]Total Budget Summary'!#REF!,'IDO OSI LGA AOP SUMMARY SHEET'!Capital_investment,0)))&lt;0,"True")</definedName>
    <definedName name="COAChecker" localSheetId="8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5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12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7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2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 localSheetId="18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AChecker">IFERROR(IF('[2]Total Budget Summary'!#REF!="Recurrent Expenditure", MATCH('[2]Total Budget Summary'!#REF!,Recurrent_Expenditure,0),IF('[2]Total Budget Summary'!#REF!="Capital Investment",MATCH('[2]Total Budget Summary'!#REF!,Capital_investment,0)))&lt;0,"True")</definedName>
    <definedName name="COE" localSheetId="3">#REF!</definedName>
    <definedName name="COE" localSheetId="17">#REF!</definedName>
    <definedName name="COE" localSheetId="16">#REF!</definedName>
    <definedName name="COE" localSheetId="9">#REF!</definedName>
    <definedName name="COE" localSheetId="4">#REF!</definedName>
    <definedName name="COE" localSheetId="15">#REF!</definedName>
    <definedName name="COE" localSheetId="8">#REF!</definedName>
    <definedName name="COE" localSheetId="5">#REF!</definedName>
    <definedName name="COE" localSheetId="6">#REF!</definedName>
    <definedName name="COE" localSheetId="12">#REF!</definedName>
    <definedName name="COE" localSheetId="7">#REF!</definedName>
    <definedName name="COE" localSheetId="2">#REF!</definedName>
    <definedName name="COE" localSheetId="18">#REF!</definedName>
    <definedName name="COE">#REF!</definedName>
    <definedName name="filename">MID(CELL("filename"),FIND("[",CELL("filename"))+1,(FIND("]",CELL("filename"))+1)-FIND("[",CELL("filename"))-2)</definedName>
    <definedName name="first">#REF!</definedName>
    <definedName name="funds" localSheetId="15">[1]Database!$E$14:$E$95</definedName>
    <definedName name="funds" localSheetId="6">[2]Database!$E$14:$E$95</definedName>
    <definedName name="funds">[2]Database!$E$14:$E$95</definedName>
    <definedName name="geocodeseg" localSheetId="3">INDIRECT(SUBSTITUTE(Sstateprimar," ","_"))</definedName>
    <definedName name="geocodeseg" localSheetId="17">INDIRECT(SUBSTITUTE(Sstateprimar," ","_"))</definedName>
    <definedName name="geocodeseg" localSheetId="16">INDIRECT(SUBSTITUTE(Sstateprimar," ","_"))</definedName>
    <definedName name="geocodeseg" localSheetId="9">INDIRECT(SUBSTITUTE(Sstateprimar," ","_"))</definedName>
    <definedName name="geocodeseg" localSheetId="4">INDIRECT(SUBSTITUTE(Sstateprimar," ","_"))</definedName>
    <definedName name="geocodeseg" localSheetId="15">INDIRECT(SUBSTITUTE(Sstateprimar," ","_"))</definedName>
    <definedName name="geocodeseg" localSheetId="8">INDIRECT(SUBSTITUTE(Sstateprimar," ","_"))</definedName>
    <definedName name="geocodeseg" localSheetId="5">INDIRECT(SUBSTITUTE(Sstateprimar," ","_"))</definedName>
    <definedName name="geocodeseg" localSheetId="12">INDIRECT(SUBSTITUTE(Sstateprimar," ","_"))</definedName>
    <definedName name="geocodeseg" localSheetId="7">INDIRECT(SUBSTITUTE(Sstateprimar," ","_"))</definedName>
    <definedName name="geocodeseg" localSheetId="2">INDIRECT(SUBSTITUTE(Sstateprimar," ","_"))</definedName>
    <definedName name="geocodeseg" localSheetId="18">INDIRECT(SUBSTITUTE(Sstateprimar," ","_"))</definedName>
    <definedName name="geocodeseg">INDIRECT(SUBSTITUTE(Sstateprimar," ","_"))</definedName>
    <definedName name="listtry" localSheetId="3">#REF!:INDEX(#REF!,SUMPRODUCT(--(#REF!&lt;&gt;"")))</definedName>
    <definedName name="listtry" localSheetId="17">#REF!:INDEX(#REF!,SUMPRODUCT(--(#REF!&lt;&gt;"")))</definedName>
    <definedName name="listtry" localSheetId="16">#REF!:INDEX(#REF!,SUMPRODUCT(--(#REF!&lt;&gt;"")))</definedName>
    <definedName name="listtry" localSheetId="9">#REF!:INDEX(#REF!,SUMPRODUCT(--(#REF!&lt;&gt;"")))</definedName>
    <definedName name="listtry" localSheetId="4">#REF!:INDEX(#REF!,SUMPRODUCT(--(#REF!&lt;&gt;"")))</definedName>
    <definedName name="listtry" localSheetId="15">#REF!:INDEX(#REF!,SUMPRODUCT(--(#REF!&lt;&gt;"")))</definedName>
    <definedName name="listtry" localSheetId="8">#REF!:INDEX(#REF!,SUMPRODUCT(--(#REF!&lt;&gt;"")))</definedName>
    <definedName name="listtry" localSheetId="5">#REF!:INDEX(#REF!,SUMPRODUCT(--(#REF!&lt;&gt;"")))</definedName>
    <definedName name="listtry" localSheetId="12">#REF!:INDEX(#REF!,SUMPRODUCT(--(#REF!&lt;&gt;"")))</definedName>
    <definedName name="listtry" localSheetId="7">#REF!:INDEX(#REF!,SUMPRODUCT(--(#REF!&lt;&gt;"")))</definedName>
    <definedName name="listtry" localSheetId="2">#REF!:INDEX(#REF!,SUMPRODUCT(--(#REF!&lt;&gt;"")))</definedName>
    <definedName name="listtry" localSheetId="18">#REF!:INDEX(#REF!,SUMPRODUCT(--(#REF!&lt;&gt;"")))</definedName>
    <definedName name="listtry">#REF!:INDEX(#REF!,SUMPRODUCT(--(#REF!&lt;&gt;"")))</definedName>
    <definedName name="pillarlocator" localSheetId="15">IF(OR(TRIM(LEFT('[1]Total Budget Summary'!XFD1,2))="1.",TRIM(LEFT('[1]Total Budget Summary'!XFD1,2))="2.",TRIM(LEFT('[1]Total Budget Summary'!XFD1,2))="3."),1,IF(OR(TRIM(LEFT('[1]Total Budget Summary'!XFD1,2))="4.",TRIM(LEFT('[1]Total Budget Summary'!XFD1,2))="5.",TRIM(LEFT('[1]Total Budget Summary'!XFD1,2))="6.",TRIM(LEFT('[1]Total Budget Summary'!XFD1,2))="7.",TRIM(LEFT('[1]Total Budget Summary'!XFD1,2))="8."),2,IF(TRIM(LEFT('[1]Total Budget Summary'!XFD1,3))&lt;="13.",3,IF(TRIM(LEFT('[1]Total Budget Summary'!XFD1,3))&lt;="14.",4,IF(TRIM(LEFT('[1]Total Budget Summary'!XFD1,3))&lt;="15.",5)))))</definedName>
    <definedName name="pillarlocator" localSheetId="6">IF(OR(TRIM(LEFT('[2]Total Budget Summary'!XFD1,2))="1.",TRIM(LEFT('[2]Total Budget Summary'!XFD1,2))="2.",TRIM(LEFT('[2]Total Budget Summary'!XFD1,2))="3."),1,IF(OR(TRIM(LEFT('[2]Total Budget Summary'!XFD1,2))="4.",TRIM(LEFT('[2]Total Budget Summary'!XFD1,2))="5.",TRIM(LEFT('[2]Total Budget Summary'!XFD1,2))="6.",TRIM(LEFT('[2]Total Budget Summary'!XFD1,2))="7.",TRIM(LEFT('[2]Total Budget Summary'!XFD1,2))="8."),2,IF(TRIM(LEFT('[2]Total Budget Summary'!XFD1,3))&lt;="13.",3,IF(TRIM(LEFT('[2]Total Budget Summary'!XFD1,3))&lt;="14.",4,IF(TRIM(LEFT('[2]Total Budget Summary'!XFD1,3))&lt;="15.",5)))))</definedName>
    <definedName name="pillarlocator">IF(OR(TRIM(LEFT('[2]Total Budget Summary'!XFD1,2))="1.",TRIM(LEFT('[2]Total Budget Summary'!XFD1,2))="2.",TRIM(LEFT('[2]Total Budget Summary'!XFD1,2))="3."),1,IF(OR(TRIM(LEFT('[2]Total Budget Summary'!XFD1,2))="4.",TRIM(LEFT('[2]Total Budget Summary'!XFD1,2))="5.",TRIM(LEFT('[2]Total Budget Summary'!XFD1,2))="6.",TRIM(LEFT('[2]Total Budget Summary'!XFD1,2))="7.",TRIM(LEFT('[2]Total Budget Summary'!XFD1,2))="8."),2,IF(TRIM(LEFT('[2]Total Budget Summary'!XFD1,3))&lt;="13.",3,IF(TRIM(LEFT('[2]Total Budget Summary'!XFD1,3))&lt;="14.",4,IF(TRIM(LEFT('[2]Total Budget Summary'!XFD1,3))&lt;="15.",5)))))</definedName>
    <definedName name="pridataverify" localSheetId="3">IFERROR(SUMPRODUCT(--(INDIRECT(SUBSTITUTE(Stateprimary," ",""))=[2]Customization!$E$4))=0,"")</definedName>
    <definedName name="pridataverify" localSheetId="17">IFERROR(SUMPRODUCT(--(INDIRECT(SUBSTITUTE(Stateprimary," ",""))=[2]Customization!$E$4))=0,"")</definedName>
    <definedName name="pridataverify" localSheetId="16">IFERROR(SUMPRODUCT(--(INDIRECT(SUBSTITUTE(Stateprimary," ",""))=[2]Customization!$E$4))=0,"")</definedName>
    <definedName name="pridataverify" localSheetId="9">IFERROR(SUMPRODUCT(--(INDIRECT(SUBSTITUTE(Stateprimary," ",""))=[2]Customization!$E$4))=0,"")</definedName>
    <definedName name="pridataverify" localSheetId="4">IFERROR(SUMPRODUCT(--(INDIRECT(SUBSTITUTE(Stateprimary," ",""))=[2]Customization!$E$4))=0,"")</definedName>
    <definedName name="pridataverify" localSheetId="15">IFERROR(SUMPRODUCT(--(INDIRECT(SUBSTITUTE('IDO OSI LGA AOP SUMMARY SHEET'!Stateprimary," ",""))=[1]Customization!$E$4))=0,"")</definedName>
    <definedName name="pridataverify" localSheetId="8">IFERROR(SUMPRODUCT(--(INDIRECT(SUBSTITUTE(Stateprimary," ",""))=[2]Customization!$E$4))=0,"")</definedName>
    <definedName name="pridataverify" localSheetId="5">IFERROR(SUMPRODUCT(--(INDIRECT(SUBSTITUTE(Stateprimary," ",""))=[2]Customization!$E$4))=0,"")</definedName>
    <definedName name="pridataverify" localSheetId="6">IFERROR(SUMPRODUCT(--(INDIRECT(SUBSTITUTE('IKOLE PHC Budget'!Stateprimary," ",""))=[2]Customization!$E$4))=0,"")</definedName>
    <definedName name="pridataverify" localSheetId="12">IFERROR(SUMPRODUCT(--(INDIRECT(SUBSTITUTE(Stateprimary," ",""))=[2]Customization!$E$4))=0,"")</definedName>
    <definedName name="pridataverify" localSheetId="7">IFERROR(SUMPRODUCT(--(INDIRECT(SUBSTITUTE(Stateprimary," ",""))=[2]Customization!$E$4))=0,"")</definedName>
    <definedName name="pridataverify" localSheetId="2">IFERROR(SUMPRODUCT(--(INDIRECT(SUBSTITUTE(Stateprimary," ",""))=[2]Customization!$E$4))=0,"")</definedName>
    <definedName name="pridataverify" localSheetId="18">IFERROR(SUMPRODUCT(--(INDIRECT(SUBSTITUTE(Stateprimary," ",""))=[2]Customization!$E$4))=0,"")</definedName>
    <definedName name="pridataverify">IFERROR(SUMPRODUCT(--(INDIRECT(SUBSTITUTE(Stateprimary," ",""))=[2]Customization!$E$4))=0,"")</definedName>
    <definedName name="PriorityAgg" localSheetId="3">'[2]AOP-Priority Mapping'!#REF!</definedName>
    <definedName name="PriorityAgg" localSheetId="17">'[2]AOP-Priority Mapping'!#REF!</definedName>
    <definedName name="PriorityAgg" localSheetId="16">'[2]AOP-Priority Mapping'!#REF!</definedName>
    <definedName name="PriorityAgg" localSheetId="9">'[2]AOP-Priority Mapping'!#REF!</definedName>
    <definedName name="PriorityAgg" localSheetId="4">'[2]AOP-Priority Mapping'!#REF!</definedName>
    <definedName name="PriorityAgg" localSheetId="15">'[1]AOP-Priority Mapping'!#REF!</definedName>
    <definedName name="PriorityAgg" localSheetId="8">'[2]AOP-Priority Mapping'!#REF!</definedName>
    <definedName name="PriorityAgg" localSheetId="5">'[2]AOP-Priority Mapping'!#REF!</definedName>
    <definedName name="PriorityAgg" localSheetId="12">'[2]AOP-Priority Mapping'!#REF!</definedName>
    <definedName name="PriorityAgg" localSheetId="7">'[2]AOP-Priority Mapping'!#REF!</definedName>
    <definedName name="PriorityAgg" localSheetId="2">'[2]AOP-Priority Mapping'!#REF!</definedName>
    <definedName name="PriorityAgg">'[2]AOP-Priority Mapping'!#REF!</definedName>
    <definedName name="PriorityNum" localSheetId="15">'[1]AOP-Priority Mapping'!$A:$A</definedName>
    <definedName name="PriorityNum" localSheetId="6">'[2]AOP-Priority Mapping'!$A:$A</definedName>
    <definedName name="PriorityNum">'[2]AOP-Priority Mapping'!$A:$A</definedName>
    <definedName name="Profile" localSheetId="3">#REF!</definedName>
    <definedName name="Profile" localSheetId="17">#REF!</definedName>
    <definedName name="Profile" localSheetId="16">#REF!</definedName>
    <definedName name="Profile" localSheetId="9">#REF!</definedName>
    <definedName name="Profile" localSheetId="4">#REF!</definedName>
    <definedName name="Profile" localSheetId="15">#REF!</definedName>
    <definedName name="Profile" localSheetId="8">#REF!</definedName>
    <definedName name="Profile" localSheetId="5">#REF!</definedName>
    <definedName name="Profile" localSheetId="6">#REF!</definedName>
    <definedName name="Profile" localSheetId="12">#REF!</definedName>
    <definedName name="Profile" localSheetId="7">#REF!</definedName>
    <definedName name="Profile" localSheetId="2">#REF!</definedName>
    <definedName name="Profile" localSheetId="18">#REF!</definedName>
    <definedName name="Profile">#REF!</definedName>
    <definedName name="ProfileFINAL" localSheetId="3">#REF!</definedName>
    <definedName name="ProfileFINAL" localSheetId="17">#REF!</definedName>
    <definedName name="ProfileFINAL" localSheetId="16">#REF!</definedName>
    <definedName name="ProfileFINAL" localSheetId="9">#REF!</definedName>
    <definedName name="ProfileFINAL" localSheetId="4">#REF!</definedName>
    <definedName name="ProfileFINAL" localSheetId="15">#REF!</definedName>
    <definedName name="ProfileFINAL" localSheetId="8">#REF!</definedName>
    <definedName name="ProfileFINAL" localSheetId="5">#REF!</definedName>
    <definedName name="ProfileFINAL" localSheetId="6">#REF!</definedName>
    <definedName name="ProfileFINAL" localSheetId="12">#REF!</definedName>
    <definedName name="ProfileFINAL" localSheetId="7">#REF!</definedName>
    <definedName name="ProfileFINAL" localSheetId="2">#REF!</definedName>
    <definedName name="ProfileFINAL" localSheetId="18">#REF!</definedName>
    <definedName name="ProfileFINAL">#REF!</definedName>
    <definedName name="Profiles" localSheetId="3">#REF!</definedName>
    <definedName name="Profiles" localSheetId="17">#REF!</definedName>
    <definedName name="Profiles" localSheetId="16">#REF!</definedName>
    <definedName name="Profiles" localSheetId="9">#REF!</definedName>
    <definedName name="Profiles" localSheetId="4">#REF!</definedName>
    <definedName name="Profiles" localSheetId="15">#REF!</definedName>
    <definedName name="Profiles" localSheetId="8">#REF!</definedName>
    <definedName name="Profiles" localSheetId="5">#REF!</definedName>
    <definedName name="Profiles" localSheetId="6">#REF!</definedName>
    <definedName name="Profiles" localSheetId="12">#REF!</definedName>
    <definedName name="Profiles" localSheetId="7">#REF!</definedName>
    <definedName name="Profiles" localSheetId="2">#REF!</definedName>
    <definedName name="Profiles" localSheetId="18">#REF!</definedName>
    <definedName name="Profiles">#REF!</definedName>
    <definedName name="ProfilesFINAL" localSheetId="17">#REF!</definedName>
    <definedName name="ProfilesFINAL" localSheetId="16">#REF!</definedName>
    <definedName name="ProfilesFINAL" localSheetId="6">#REF!</definedName>
    <definedName name="ProfilesFINAL" localSheetId="2">#REF!</definedName>
    <definedName name="ProfilesFINAL" localSheetId="18">#REF!</definedName>
    <definedName name="ProfilesFINAL">#REF!</definedName>
    <definedName name="Recurrent_Expenditure" localSheetId="15">[1]Database!$L$4:$L$403</definedName>
    <definedName name="Recurrent_Expenditure" localSheetId="6">[2]Database!$L$4:$L$403</definedName>
    <definedName name="Recurrent_Expenditure">[2]Database!$L$4:$L$403</definedName>
    <definedName name="Second" localSheetId="3">#REF!</definedName>
    <definedName name="Second" localSheetId="17">#REF!</definedName>
    <definedName name="Second" localSheetId="16">#REF!</definedName>
    <definedName name="Second" localSheetId="9">#REF!</definedName>
    <definedName name="Second" localSheetId="4">#REF!</definedName>
    <definedName name="Second" localSheetId="15">#REF!</definedName>
    <definedName name="Second" localSheetId="8">#REF!</definedName>
    <definedName name="Second" localSheetId="5">#REF!</definedName>
    <definedName name="Second" localSheetId="6">#REF!</definedName>
    <definedName name="Second" localSheetId="12">#REF!</definedName>
    <definedName name="Second" localSheetId="7">#REF!</definedName>
    <definedName name="Second" localSheetId="2">#REF!</definedName>
    <definedName name="Second" localSheetId="18">#REF!</definedName>
    <definedName name="Second">#REF!</definedName>
    <definedName name="Standardprofiles" localSheetId="15">OFFSET([1]Database!$J$4,,,COUNTA(#REF!))</definedName>
    <definedName name="Standardprofiles" localSheetId="6">OFFSET([2]Database!$J$4, , ,COUNTA(#REF!))</definedName>
    <definedName name="Standardprofiles">OFFSET([2]Database!$J$4,,,COUNTA(#REF!))</definedName>
    <definedName name="Stateprimary" localSheetId="15">[1]Customization!$E$4</definedName>
    <definedName name="Stateprimary" localSheetId="6">[2]Customization!$E$4</definedName>
    <definedName name="Stateprimary">[2]Customization!$E$4</definedName>
    <definedName name="STATES" localSheetId="15">[1]Database!$B$127:$B$171</definedName>
    <definedName name="STATES" localSheetId="6">[2]Database!$B$127:$B$171</definedName>
    <definedName name="STATES">[2]Database!$B$127:$B$171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" i="27" l="1"/>
  <c r="U3" i="27"/>
  <c r="U4" i="27"/>
  <c r="U5" i="27"/>
  <c r="U6" i="27"/>
  <c r="E7" i="27"/>
  <c r="U7" i="27"/>
  <c r="U8" i="27"/>
  <c r="U9" i="27"/>
  <c r="U10" i="27"/>
  <c r="U11" i="27"/>
  <c r="U12" i="27"/>
  <c r="U13" i="27"/>
  <c r="U15" i="27"/>
  <c r="U16" i="27"/>
  <c r="U17" i="27"/>
  <c r="U18" i="27"/>
  <c r="U19" i="27"/>
  <c r="U20" i="27"/>
  <c r="U21" i="27"/>
  <c r="U22" i="27"/>
  <c r="U23" i="27"/>
  <c r="U24" i="27"/>
  <c r="U25" i="27"/>
  <c r="U26" i="27"/>
  <c r="U27" i="27"/>
  <c r="U28" i="27"/>
  <c r="U29" i="27"/>
  <c r="U30" i="27"/>
  <c r="U31" i="27"/>
  <c r="U32" i="27"/>
  <c r="U33" i="27"/>
  <c r="U34" i="27"/>
  <c r="U35" i="27"/>
  <c r="U36" i="27"/>
  <c r="U37" i="27"/>
  <c r="U38" i="27"/>
  <c r="U39" i="27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3" i="1"/>
  <c r="H55" i="2" l="1"/>
  <c r="G55" i="2"/>
  <c r="F55" i="2"/>
  <c r="V26" i="2"/>
  <c r="V23" i="2"/>
  <c r="V24" i="2"/>
  <c r="V25" i="2"/>
  <c r="V27" i="2"/>
  <c r="V28" i="2"/>
  <c r="V29" i="2"/>
  <c r="V30" i="2"/>
  <c r="X32" i="26"/>
  <c r="X33" i="26"/>
  <c r="X34" i="26"/>
  <c r="X35" i="26"/>
  <c r="X36" i="26"/>
  <c r="X23" i="26"/>
  <c r="X24" i="26"/>
  <c r="X25" i="26"/>
  <c r="X26" i="26"/>
  <c r="X27" i="26"/>
  <c r="X28" i="26"/>
  <c r="X29" i="26"/>
  <c r="X30" i="26"/>
  <c r="X31" i="26"/>
  <c r="K22" i="26"/>
  <c r="L22" i="26"/>
  <c r="M22" i="26"/>
  <c r="N22" i="26"/>
  <c r="O22" i="26"/>
  <c r="P22" i="26"/>
  <c r="P37" i="26" s="1"/>
  <c r="Q22" i="26"/>
  <c r="R22" i="26"/>
  <c r="S22" i="26"/>
  <c r="T22" i="26"/>
  <c r="U22" i="26"/>
  <c r="U37" i="26" s="1"/>
  <c r="V22" i="26"/>
  <c r="W22" i="26"/>
  <c r="J22" i="26"/>
  <c r="I22" i="26"/>
  <c r="H22" i="26"/>
  <c r="G22" i="26"/>
  <c r="F22" i="26"/>
  <c r="F37" i="26" s="1"/>
  <c r="D79" i="26"/>
  <c r="G69" i="26"/>
  <c r="F54" i="26"/>
  <c r="P52" i="26"/>
  <c r="O52" i="26"/>
  <c r="N52" i="26"/>
  <c r="M52" i="26"/>
  <c r="L52" i="26"/>
  <c r="W37" i="26"/>
  <c r="V37" i="26"/>
  <c r="T37" i="26"/>
  <c r="S37" i="26"/>
  <c r="R37" i="26"/>
  <c r="Q37" i="26"/>
  <c r="O37" i="26"/>
  <c r="N37" i="26"/>
  <c r="M37" i="26"/>
  <c r="L37" i="26"/>
  <c r="K37" i="26"/>
  <c r="J37" i="26"/>
  <c r="I37" i="26"/>
  <c r="H37" i="26"/>
  <c r="G37" i="26"/>
  <c r="G30" i="26"/>
  <c r="X21" i="26"/>
  <c r="X20" i="26"/>
  <c r="X19" i="26"/>
  <c r="H63" i="2"/>
  <c r="X22" i="26" l="1"/>
  <c r="X37" i="26" s="1"/>
  <c r="V22" i="2" l="1"/>
  <c r="Y27" i="25"/>
  <c r="Y28" i="25"/>
  <c r="Y29" i="25"/>
  <c r="Y30" i="25"/>
  <c r="Y25" i="25"/>
  <c r="Y26" i="25"/>
  <c r="Y23" i="25"/>
  <c r="Y24" i="25"/>
  <c r="Y22" i="25"/>
  <c r="Y36" i="25"/>
  <c r="Y35" i="25"/>
  <c r="Y34" i="25"/>
  <c r="Y33" i="25"/>
  <c r="Y32" i="25"/>
  <c r="Y31" i="25"/>
  <c r="X22" i="25"/>
  <c r="X37" i="25" s="1"/>
  <c r="W22" i="25"/>
  <c r="W37" i="25" s="1"/>
  <c r="V22" i="25"/>
  <c r="V37" i="25" s="1"/>
  <c r="U22" i="25"/>
  <c r="U37" i="25" s="1"/>
  <c r="T22" i="25"/>
  <c r="T37" i="25" s="1"/>
  <c r="S22" i="25"/>
  <c r="S37" i="25" s="1"/>
  <c r="R22" i="25"/>
  <c r="R37" i="25" s="1"/>
  <c r="Q22" i="25"/>
  <c r="Q37" i="25" s="1"/>
  <c r="P22" i="25"/>
  <c r="P37" i="25" s="1"/>
  <c r="O22" i="25"/>
  <c r="O37" i="25" s="1"/>
  <c r="N22" i="25"/>
  <c r="N37" i="25" s="1"/>
  <c r="M22" i="25"/>
  <c r="M37" i="25" s="1"/>
  <c r="L22" i="25"/>
  <c r="L37" i="25" s="1"/>
  <c r="K22" i="25"/>
  <c r="K37" i="25" s="1"/>
  <c r="J22" i="25"/>
  <c r="J37" i="25" s="1"/>
  <c r="I22" i="25"/>
  <c r="I37" i="25" s="1"/>
  <c r="H22" i="25"/>
  <c r="H37" i="25" s="1"/>
  <c r="G22" i="25"/>
  <c r="G37" i="25" s="1"/>
  <c r="F22" i="25"/>
  <c r="F37" i="25" s="1"/>
  <c r="Y21" i="25"/>
  <c r="Y20" i="25"/>
  <c r="Y19" i="25"/>
  <c r="Y37" i="25" l="1"/>
  <c r="D73" i="25" s="1"/>
  <c r="V63" i="2"/>
  <c r="Y20" i="22"/>
  <c r="Y21" i="22"/>
  <c r="Y22" i="22"/>
  <c r="Y23" i="22"/>
  <c r="Y24" i="22"/>
  <c r="Y25" i="22"/>
  <c r="Y26" i="22"/>
  <c r="Y27" i="22"/>
  <c r="Y28" i="22"/>
  <c r="Y29" i="22"/>
  <c r="Y30" i="22"/>
  <c r="Y31" i="22"/>
  <c r="Y32" i="22"/>
  <c r="Y33" i="22"/>
  <c r="Y34" i="22"/>
  <c r="Y35" i="22"/>
  <c r="Y36" i="22"/>
  <c r="Y37" i="22"/>
  <c r="G22" i="22"/>
  <c r="H22" i="22"/>
  <c r="H37" i="22" s="1"/>
  <c r="I22" i="22"/>
  <c r="J22" i="22"/>
  <c r="K22" i="22"/>
  <c r="K37" i="22" s="1"/>
  <c r="L22" i="22"/>
  <c r="M22" i="22"/>
  <c r="N22" i="22"/>
  <c r="N37" i="22" s="1"/>
  <c r="O22" i="22"/>
  <c r="O37" i="22" s="1"/>
  <c r="P22" i="22"/>
  <c r="P37" i="22" s="1"/>
  <c r="Q22" i="22"/>
  <c r="R22" i="22"/>
  <c r="S22" i="22"/>
  <c r="S37" i="22" s="1"/>
  <c r="T22" i="22"/>
  <c r="T37" i="22" s="1"/>
  <c r="U22" i="22"/>
  <c r="V22" i="22"/>
  <c r="V37" i="22" s="1"/>
  <c r="W22" i="22"/>
  <c r="W37" i="22" s="1"/>
  <c r="G30" i="22"/>
  <c r="X31" i="22"/>
  <c r="X32" i="22"/>
  <c r="X33" i="22"/>
  <c r="X34" i="22"/>
  <c r="X35" i="22"/>
  <c r="X36" i="22"/>
  <c r="I37" i="22"/>
  <c r="J37" i="22"/>
  <c r="L37" i="22"/>
  <c r="M37" i="22"/>
  <c r="Q37" i="22"/>
  <c r="R37" i="22"/>
  <c r="U37" i="22"/>
  <c r="X37" i="22"/>
  <c r="Y19" i="22"/>
  <c r="AH23" i="23"/>
  <c r="AH24" i="23"/>
  <c r="AH25" i="23"/>
  <c r="AH26" i="23"/>
  <c r="AH27" i="23"/>
  <c r="AH28" i="23"/>
  <c r="AH29" i="23"/>
  <c r="AH30" i="23"/>
  <c r="AH22" i="23"/>
  <c r="K22" i="23"/>
  <c r="K37" i="23" s="1"/>
  <c r="L22" i="23"/>
  <c r="L37" i="23" s="1"/>
  <c r="M22" i="23"/>
  <c r="M37" i="23" s="1"/>
  <c r="N22" i="23"/>
  <c r="N37" i="23" s="1"/>
  <c r="O22" i="23"/>
  <c r="O37" i="23" s="1"/>
  <c r="P22" i="23"/>
  <c r="P37" i="23" s="1"/>
  <c r="Q22" i="23"/>
  <c r="Q37" i="23" s="1"/>
  <c r="R22" i="23"/>
  <c r="R37" i="23" s="1"/>
  <c r="S22" i="23"/>
  <c r="S37" i="23" s="1"/>
  <c r="T22" i="23"/>
  <c r="T37" i="23" s="1"/>
  <c r="U22" i="23"/>
  <c r="U37" i="23" s="1"/>
  <c r="V22" i="23"/>
  <c r="V37" i="23" s="1"/>
  <c r="W22" i="23"/>
  <c r="W37" i="23" s="1"/>
  <c r="X22" i="23"/>
  <c r="X37" i="23" s="1"/>
  <c r="Y22" i="23"/>
  <c r="Y37" i="23" s="1"/>
  <c r="Z22" i="23"/>
  <c r="Z37" i="23" s="1"/>
  <c r="AA22" i="23"/>
  <c r="AA37" i="23" s="1"/>
  <c r="AB22" i="23"/>
  <c r="AB37" i="23" s="1"/>
  <c r="AC22" i="23"/>
  <c r="AC37" i="23" s="1"/>
  <c r="AD22" i="23"/>
  <c r="AD37" i="23" s="1"/>
  <c r="AE22" i="23"/>
  <c r="AF22" i="23"/>
  <c r="AF37" i="23" s="1"/>
  <c r="AG22" i="23"/>
  <c r="AG37" i="23" s="1"/>
  <c r="J22" i="23"/>
  <c r="J37" i="23" s="1"/>
  <c r="G22" i="23"/>
  <c r="G37" i="23" s="1"/>
  <c r="H22" i="23"/>
  <c r="H37" i="23" s="1"/>
  <c r="I22" i="23"/>
  <c r="I37" i="23" s="1"/>
  <c r="F22" i="23"/>
  <c r="F37" i="23" s="1"/>
  <c r="AE37" i="23"/>
  <c r="AH36" i="23"/>
  <c r="AH35" i="23"/>
  <c r="AH34" i="23"/>
  <c r="AH33" i="23"/>
  <c r="AH32" i="23"/>
  <c r="AH31" i="23"/>
  <c r="AH21" i="23"/>
  <c r="AH20" i="23"/>
  <c r="AH19" i="23"/>
  <c r="AH37" i="23" l="1"/>
  <c r="D79" i="22" l="1"/>
  <c r="G69" i="22"/>
  <c r="P52" i="22"/>
  <c r="O52" i="22"/>
  <c r="N52" i="22"/>
  <c r="M52" i="22"/>
  <c r="L52" i="22"/>
  <c r="N68" i="2" l="1"/>
  <c r="P68" i="2"/>
  <c r="U68" i="2"/>
  <c r="F68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X36" i="21"/>
  <c r="X35" i="21"/>
  <c r="X34" i="21"/>
  <c r="X33" i="21"/>
  <c r="X32" i="21"/>
  <c r="X31" i="21"/>
  <c r="X22" i="21"/>
  <c r="X21" i="21"/>
  <c r="X20" i="21"/>
  <c r="X19" i="21"/>
  <c r="X37" i="21" s="1"/>
  <c r="S38" i="20" l="1"/>
  <c r="R38" i="20"/>
  <c r="Q38" i="20"/>
  <c r="P38" i="20"/>
  <c r="O38" i="20"/>
  <c r="N38" i="20"/>
  <c r="M38" i="20"/>
  <c r="L38" i="20"/>
  <c r="K38" i="20"/>
  <c r="T38" i="20" s="1"/>
  <c r="J38" i="20"/>
  <c r="I38" i="20"/>
  <c r="H38" i="20"/>
  <c r="G38" i="20"/>
  <c r="F38" i="20"/>
  <c r="E38" i="20"/>
  <c r="T37" i="20"/>
  <c r="T36" i="20"/>
  <c r="T35" i="20"/>
  <c r="T34" i="20"/>
  <c r="T33" i="20"/>
  <c r="T32" i="20"/>
  <c r="T23" i="20"/>
  <c r="T22" i="20"/>
  <c r="T21" i="20"/>
  <c r="T20" i="20"/>
  <c r="S68" i="2"/>
  <c r="F80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R36" i="19"/>
  <c r="R35" i="19"/>
  <c r="R34" i="19"/>
  <c r="R33" i="19"/>
  <c r="R32" i="19"/>
  <c r="R31" i="19"/>
  <c r="R22" i="19"/>
  <c r="R21" i="19"/>
  <c r="R20" i="19"/>
  <c r="R19" i="19"/>
  <c r="R37" i="19" s="1"/>
  <c r="D85" i="19" l="1"/>
  <c r="Y32" i="18" l="1"/>
  <c r="Y33" i="18"/>
  <c r="Y34" i="18"/>
  <c r="Y35" i="18"/>
  <c r="Y36" i="18"/>
  <c r="Y37" i="18"/>
  <c r="Y38" i="18"/>
  <c r="Y24" i="18"/>
  <c r="Y25" i="18"/>
  <c r="Y26" i="18"/>
  <c r="Y27" i="18"/>
  <c r="Y28" i="18"/>
  <c r="Y29" i="18"/>
  <c r="Y30" i="18"/>
  <c r="Y31" i="18"/>
  <c r="N23" i="18"/>
  <c r="O23" i="18"/>
  <c r="P23" i="18"/>
  <c r="Q23" i="18"/>
  <c r="R23" i="18"/>
  <c r="S23" i="18"/>
  <c r="T23" i="18"/>
  <c r="U23" i="18"/>
  <c r="V23" i="18"/>
  <c r="W23" i="18"/>
  <c r="X23" i="18"/>
  <c r="M23" i="18"/>
  <c r="L23" i="18"/>
  <c r="K23" i="18"/>
  <c r="J23" i="18"/>
  <c r="I23" i="18"/>
  <c r="H23" i="18"/>
  <c r="G23" i="18"/>
  <c r="F23" i="18"/>
  <c r="Y21" i="18"/>
  <c r="Y22" i="18"/>
  <c r="Y20" i="18"/>
  <c r="M53" i="18"/>
  <c r="L53" i="18"/>
  <c r="K53" i="18"/>
  <c r="Y23" i="18" l="1"/>
  <c r="D73" i="16" l="1"/>
  <c r="F68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V36" i="16"/>
  <c r="V35" i="16"/>
  <c r="V34" i="16"/>
  <c r="V33" i="16"/>
  <c r="V32" i="16"/>
  <c r="V31" i="16"/>
  <c r="V37" i="16" s="1"/>
  <c r="V22" i="16"/>
  <c r="V21" i="16"/>
  <c r="V20" i="16"/>
  <c r="V19" i="16"/>
  <c r="X23" i="15" l="1"/>
  <c r="X24" i="15"/>
  <c r="X25" i="15"/>
  <c r="X26" i="15"/>
  <c r="X27" i="15"/>
  <c r="X28" i="15"/>
  <c r="X29" i="15"/>
  <c r="X30" i="15"/>
  <c r="L22" i="15"/>
  <c r="L37" i="15" s="1"/>
  <c r="M22" i="15"/>
  <c r="M37" i="15" s="1"/>
  <c r="N22" i="15"/>
  <c r="N37" i="15" s="1"/>
  <c r="O22" i="15"/>
  <c r="O37" i="15" s="1"/>
  <c r="P22" i="15"/>
  <c r="P37" i="15" s="1"/>
  <c r="Q22" i="15"/>
  <c r="Q37" i="15" s="1"/>
  <c r="R22" i="15"/>
  <c r="R37" i="15" s="1"/>
  <c r="S22" i="15"/>
  <c r="S37" i="15" s="1"/>
  <c r="T22" i="15"/>
  <c r="T37" i="15" s="1"/>
  <c r="U22" i="15"/>
  <c r="U37" i="15" s="1"/>
  <c r="V22" i="15"/>
  <c r="V37" i="15" s="1"/>
  <c r="W22" i="15"/>
  <c r="W37" i="15" s="1"/>
  <c r="J22" i="15"/>
  <c r="J37" i="15" s="1"/>
  <c r="K22" i="15"/>
  <c r="K37" i="15" s="1"/>
  <c r="I22" i="15"/>
  <c r="I37" i="15" s="1"/>
  <c r="G22" i="15"/>
  <c r="G37" i="15" s="1"/>
  <c r="H22" i="15"/>
  <c r="H37" i="15" s="1"/>
  <c r="F22" i="15"/>
  <c r="F37" i="15" s="1"/>
  <c r="X36" i="15"/>
  <c r="X35" i="15"/>
  <c r="X34" i="15"/>
  <c r="X33" i="15"/>
  <c r="X32" i="15"/>
  <c r="X31" i="15"/>
  <c r="X21" i="15"/>
  <c r="X20" i="15"/>
  <c r="X19" i="15"/>
  <c r="X22" i="15" l="1"/>
  <c r="X37" i="15"/>
  <c r="D73" i="15" s="1"/>
  <c r="AJ23" i="14"/>
  <c r="AJ24" i="14"/>
  <c r="AJ25" i="14"/>
  <c r="AJ26" i="14"/>
  <c r="AJ27" i="14"/>
  <c r="AJ28" i="14"/>
  <c r="AJ29" i="14"/>
  <c r="AJ30" i="14"/>
  <c r="AJ22" i="14"/>
  <c r="AJ19" i="14"/>
  <c r="AJ20" i="14"/>
  <c r="AJ21" i="14"/>
  <c r="AJ31" i="14"/>
  <c r="AJ32" i="14"/>
  <c r="AJ33" i="14"/>
  <c r="AJ34" i="14"/>
  <c r="AJ35" i="14"/>
  <c r="AJ36" i="14"/>
  <c r="AH37" i="14"/>
  <c r="AG37" i="14"/>
  <c r="AF37" i="14"/>
  <c r="AE37" i="14"/>
  <c r="AD37" i="14"/>
  <c r="AC37" i="14"/>
  <c r="AB37" i="14"/>
  <c r="Y37" i="14"/>
  <c r="X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H37" i="14"/>
  <c r="G37" i="14"/>
  <c r="F37" i="14"/>
  <c r="AI22" i="14"/>
  <c r="AI37" i="14" s="1"/>
  <c r="AA22" i="14"/>
  <c r="AA37" i="14" s="1"/>
  <c r="Z22" i="14"/>
  <c r="Z37" i="14" s="1"/>
  <c r="W22" i="14"/>
  <c r="W37" i="14" s="1"/>
  <c r="I22" i="14"/>
  <c r="I37" i="14" s="1"/>
  <c r="M68" i="2"/>
  <c r="AA23" i="13"/>
  <c r="AA24" i="13"/>
  <c r="AA25" i="13"/>
  <c r="AA26" i="13"/>
  <c r="AA27" i="13"/>
  <c r="AA28" i="13"/>
  <c r="AA29" i="13"/>
  <c r="AA30" i="13"/>
  <c r="AA22" i="13"/>
  <c r="F73" i="13"/>
  <c r="P52" i="13"/>
  <c r="O52" i="13"/>
  <c r="N52" i="13"/>
  <c r="M52" i="13"/>
  <c r="L52" i="13"/>
  <c r="AA36" i="13"/>
  <c r="AA35" i="13"/>
  <c r="AA34" i="13"/>
  <c r="AA33" i="13"/>
  <c r="AA32" i="13"/>
  <c r="AA31" i="13"/>
  <c r="Z22" i="13"/>
  <c r="Z37" i="13" s="1"/>
  <c r="Y22" i="13"/>
  <c r="Y37" i="13" s="1"/>
  <c r="X22" i="13"/>
  <c r="X37" i="13" s="1"/>
  <c r="W22" i="13"/>
  <c r="W37" i="13" s="1"/>
  <c r="V22" i="13"/>
  <c r="V37" i="13" s="1"/>
  <c r="U22" i="13"/>
  <c r="U37" i="13" s="1"/>
  <c r="T22" i="13"/>
  <c r="T37" i="13" s="1"/>
  <c r="S22" i="13"/>
  <c r="S37" i="13" s="1"/>
  <c r="R22" i="13"/>
  <c r="R37" i="13" s="1"/>
  <c r="Q22" i="13"/>
  <c r="Q37" i="13" s="1"/>
  <c r="P22" i="13"/>
  <c r="P37" i="13" s="1"/>
  <c r="O22" i="13"/>
  <c r="O37" i="13" s="1"/>
  <c r="N22" i="13"/>
  <c r="N37" i="13" s="1"/>
  <c r="M22" i="13"/>
  <c r="M37" i="13" s="1"/>
  <c r="L22" i="13"/>
  <c r="L37" i="13" s="1"/>
  <c r="K22" i="13"/>
  <c r="K37" i="13" s="1"/>
  <c r="J22" i="13"/>
  <c r="J37" i="13" s="1"/>
  <c r="I22" i="13"/>
  <c r="I37" i="13" s="1"/>
  <c r="H22" i="13"/>
  <c r="H37" i="13" s="1"/>
  <c r="G22" i="13"/>
  <c r="G37" i="13" s="1"/>
  <c r="F22" i="13"/>
  <c r="F37" i="13" s="1"/>
  <c r="AA21" i="13"/>
  <c r="AA20" i="13"/>
  <c r="AA19" i="13"/>
  <c r="AJ37" i="14" l="1"/>
  <c r="D73" i="14" s="1"/>
  <c r="AF36" i="10"/>
  <c r="AF23" i="10"/>
  <c r="AF24" i="10"/>
  <c r="AF25" i="10"/>
  <c r="AF26" i="10"/>
  <c r="AF27" i="10"/>
  <c r="AF28" i="10"/>
  <c r="AF29" i="10"/>
  <c r="P22" i="10" l="1"/>
  <c r="P37" i="10" s="1"/>
  <c r="Q22" i="10"/>
  <c r="Q37" i="10" s="1"/>
  <c r="R22" i="10"/>
  <c r="R37" i="10" s="1"/>
  <c r="S22" i="10"/>
  <c r="S37" i="10" s="1"/>
  <c r="T22" i="10"/>
  <c r="T37" i="10" s="1"/>
  <c r="U22" i="10"/>
  <c r="U37" i="10" s="1"/>
  <c r="V22" i="10"/>
  <c r="V37" i="10" s="1"/>
  <c r="W22" i="10"/>
  <c r="W37" i="10" s="1"/>
  <c r="X22" i="10"/>
  <c r="X37" i="10" s="1"/>
  <c r="Y22" i="10"/>
  <c r="Y37" i="10" s="1"/>
  <c r="Z22" i="10"/>
  <c r="Z37" i="10" s="1"/>
  <c r="AA22" i="10"/>
  <c r="AB22" i="10"/>
  <c r="AB37" i="10" s="1"/>
  <c r="AC22" i="10"/>
  <c r="AC37" i="10" s="1"/>
  <c r="AD22" i="10"/>
  <c r="AD37" i="10" s="1"/>
  <c r="AE22" i="10"/>
  <c r="L22" i="10"/>
  <c r="L37" i="10" s="1"/>
  <c r="M22" i="10"/>
  <c r="M37" i="10" s="1"/>
  <c r="N22" i="10"/>
  <c r="N37" i="10" s="1"/>
  <c r="O22" i="10"/>
  <c r="O37" i="10" s="1"/>
  <c r="J22" i="10"/>
  <c r="J37" i="10" s="1"/>
  <c r="K22" i="10"/>
  <c r="K37" i="10" s="1"/>
  <c r="I22" i="10"/>
  <c r="I37" i="10" s="1"/>
  <c r="H22" i="10"/>
  <c r="H37" i="10" s="1"/>
  <c r="G22" i="10"/>
  <c r="G37" i="10" s="1"/>
  <c r="F22" i="10"/>
  <c r="F37" i="10" s="1"/>
  <c r="AF35" i="10"/>
  <c r="AF34" i="10"/>
  <c r="AF33" i="10"/>
  <c r="AF32" i="10"/>
  <c r="AF31" i="10"/>
  <c r="AA37" i="10"/>
  <c r="AF21" i="10"/>
  <c r="AF20" i="10"/>
  <c r="AF19" i="10"/>
  <c r="G22" i="9"/>
  <c r="H22" i="9"/>
  <c r="I22" i="9"/>
  <c r="J22" i="9"/>
  <c r="K22" i="9"/>
  <c r="L22" i="9"/>
  <c r="M22" i="9"/>
  <c r="N22" i="9"/>
  <c r="N37" i="9" s="1"/>
  <c r="O22" i="9"/>
  <c r="P22" i="9"/>
  <c r="Q22" i="9"/>
  <c r="R22" i="9"/>
  <c r="R37" i="9" s="1"/>
  <c r="S22" i="9"/>
  <c r="T22" i="9"/>
  <c r="U22" i="9"/>
  <c r="V22" i="9"/>
  <c r="V37" i="9" s="1"/>
  <c r="W22" i="9"/>
  <c r="X22" i="9"/>
  <c r="Y22" i="9"/>
  <c r="Z22" i="9"/>
  <c r="Z37" i="9" s="1"/>
  <c r="AA22" i="9"/>
  <c r="AB22" i="9"/>
  <c r="F22" i="9"/>
  <c r="AC23" i="9"/>
  <c r="AC24" i="9"/>
  <c r="AC25" i="9"/>
  <c r="AC26" i="9"/>
  <c r="AC27" i="9"/>
  <c r="AC28" i="9"/>
  <c r="AC29" i="9"/>
  <c r="AC30" i="9"/>
  <c r="AB37" i="9"/>
  <c r="AA37" i="9"/>
  <c r="Y37" i="9"/>
  <c r="X37" i="9"/>
  <c r="W37" i="9"/>
  <c r="U37" i="9"/>
  <c r="T37" i="9"/>
  <c r="S37" i="9"/>
  <c r="Q37" i="9"/>
  <c r="P37" i="9"/>
  <c r="O37" i="9"/>
  <c r="M37" i="9"/>
  <c r="L37" i="9"/>
  <c r="K37" i="9"/>
  <c r="J37" i="9"/>
  <c r="I37" i="9"/>
  <c r="H37" i="9"/>
  <c r="G37" i="9"/>
  <c r="F37" i="9"/>
  <c r="AC36" i="9"/>
  <c r="AC35" i="9"/>
  <c r="AC34" i="9"/>
  <c r="AC33" i="9"/>
  <c r="AC32" i="9"/>
  <c r="AC31" i="9"/>
  <c r="AC20" i="9"/>
  <c r="AC19" i="9"/>
  <c r="X23" i="8"/>
  <c r="X24" i="8"/>
  <c r="X25" i="8"/>
  <c r="X26" i="8"/>
  <c r="X27" i="8"/>
  <c r="X28" i="8"/>
  <c r="X29" i="8"/>
  <c r="X22" i="8"/>
  <c r="G37" i="8"/>
  <c r="F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X36" i="8"/>
  <c r="X35" i="8"/>
  <c r="X34" i="8"/>
  <c r="X33" i="8"/>
  <c r="X32" i="8"/>
  <c r="X31" i="8"/>
  <c r="X21" i="8"/>
  <c r="X20" i="8"/>
  <c r="X19" i="8"/>
  <c r="H68" i="2"/>
  <c r="AE37" i="10" l="1"/>
  <c r="AF22" i="10"/>
  <c r="AC22" i="9"/>
  <c r="AC37" i="9"/>
  <c r="D73" i="9" s="1"/>
  <c r="X37" i="8"/>
  <c r="D73" i="8" s="1"/>
  <c r="Z36" i="6"/>
  <c r="Z35" i="6"/>
  <c r="Z32" i="6"/>
  <c r="Z20" i="6"/>
  <c r="Z21" i="6"/>
  <c r="Z17" i="6"/>
  <c r="Z22" i="6"/>
  <c r="Z23" i="6"/>
  <c r="Z24" i="6"/>
  <c r="Z25" i="6"/>
  <c r="Z26" i="6"/>
  <c r="Z27" i="6"/>
  <c r="Z28" i="6"/>
  <c r="Z29" i="6"/>
  <c r="Z30" i="6"/>
  <c r="Z31" i="6"/>
  <c r="Z33" i="6"/>
  <c r="Z34" i="6"/>
  <c r="Z37" i="6"/>
  <c r="J38" i="6"/>
  <c r="Y38" i="6"/>
  <c r="H38" i="6"/>
  <c r="I38" i="6"/>
  <c r="K38" i="6"/>
  <c r="V38" i="6"/>
  <c r="D73" i="6"/>
  <c r="X38" i="6"/>
  <c r="W38" i="6"/>
  <c r="U38" i="6"/>
  <c r="T38" i="6"/>
  <c r="S38" i="6"/>
  <c r="O38" i="6"/>
  <c r="N38" i="6"/>
  <c r="M38" i="6"/>
  <c r="L38" i="6"/>
  <c r="F38" i="6"/>
  <c r="R23" i="6"/>
  <c r="P23" i="6"/>
  <c r="P38" i="6" s="1"/>
  <c r="G23" i="6"/>
  <c r="G38" i="6" s="1"/>
  <c r="U40" i="1"/>
  <c r="D73" i="10" l="1"/>
  <c r="Z38" i="6"/>
  <c r="R38" i="6"/>
  <c r="V36" i="2" l="1"/>
  <c r="V35" i="2"/>
  <c r="V34" i="2"/>
  <c r="V33" i="2"/>
  <c r="V32" i="2"/>
  <c r="V31" i="2"/>
  <c r="V21" i="2"/>
  <c r="V20" i="2"/>
  <c r="V19" i="2"/>
  <c r="V37" i="2" l="1"/>
  <c r="D73" i="2" s="1"/>
  <c r="AA37" i="13"/>
  <c r="D78" i="13" s="1"/>
</calcChain>
</file>

<file path=xl/sharedStrings.xml><?xml version="1.0" encoding="utf-8"?>
<sst xmlns="http://schemas.openxmlformats.org/spreadsheetml/2006/main" count="2237" uniqueCount="585">
  <si>
    <t>___________ STATE CONSOLIDATED HEALTH FACILITY ANNUAL PLAN 2025</t>
  </si>
  <si>
    <t>1. General Information</t>
  </si>
  <si>
    <t>S/N</t>
  </si>
  <si>
    <t>Levels of Implementation</t>
  </si>
  <si>
    <t>General Information</t>
  </si>
  <si>
    <t>Number</t>
  </si>
  <si>
    <t>Health Facility</t>
  </si>
  <si>
    <t>How many PHCs in the State participated in this annual health facility plan?</t>
  </si>
  <si>
    <t xml:space="preserve"> Out of question (1), how many are currently BHCPF-supported PHCs?</t>
  </si>
  <si>
    <t xml:space="preserve">Total number of PHCs in the State </t>
  </si>
  <si>
    <t>Ward</t>
  </si>
  <si>
    <t>How many wards in the State participated in this annual plan?</t>
  </si>
  <si>
    <t xml:space="preserve">Total number of Wards in the State </t>
  </si>
  <si>
    <t>LGA</t>
  </si>
  <si>
    <t>How many LGAs participated in this annual plan?</t>
  </si>
  <si>
    <t xml:space="preserve">Total number of LGAs in the State </t>
  </si>
  <si>
    <t>Annual Plan Year</t>
  </si>
  <si>
    <t>2. Consolidated Health Facility Annual Plan Aggregate by Priority Areas - TOTAL COST</t>
  </si>
  <si>
    <t>Name of LGA</t>
  </si>
  <si>
    <t>LGA 16</t>
  </si>
  <si>
    <t>Total</t>
  </si>
  <si>
    <t>Priority Areas</t>
  </si>
  <si>
    <t>Administrative Systems and Infrastructure</t>
  </si>
  <si>
    <t>Financial Systems</t>
  </si>
  <si>
    <t>Human Resource Management</t>
  </si>
  <si>
    <t>Maternal and Child Health Services (RMNCH+N)</t>
  </si>
  <si>
    <t>a</t>
  </si>
  <si>
    <t>Antenatal Care Interventions</t>
  </si>
  <si>
    <t>b</t>
  </si>
  <si>
    <t xml:space="preserve"> Labour and Delivery Care</t>
  </si>
  <si>
    <t>c</t>
  </si>
  <si>
    <t xml:space="preserve"> Neo-natal Interventions</t>
  </si>
  <si>
    <t>d</t>
  </si>
  <si>
    <t>Under-5 Interventions</t>
  </si>
  <si>
    <t>e</t>
  </si>
  <si>
    <t>Childhood Vaccinations</t>
  </si>
  <si>
    <t>f</t>
  </si>
  <si>
    <t>Family Planning</t>
  </si>
  <si>
    <t>Community Outreach</t>
  </si>
  <si>
    <t>g</t>
  </si>
  <si>
    <t>Malaria and other Non-Communicable Diseases</t>
  </si>
  <si>
    <t>Patient Care Management</t>
  </si>
  <si>
    <t xml:space="preserve">Essential Drugs and Commodities  </t>
  </si>
  <si>
    <t>Laboratory</t>
  </si>
  <si>
    <t>Health Management Information System</t>
  </si>
  <si>
    <t>Utilization and Clinical Outcomes</t>
  </si>
  <si>
    <t>Community Involvement and Participation</t>
  </si>
  <si>
    <t>3. Total Human Resources Available  (including non-health staff)</t>
  </si>
  <si>
    <t>3b.Total Human Resources Required (including non-health staff)</t>
  </si>
  <si>
    <t>Staff Cadre</t>
  </si>
  <si>
    <t>Number available (NA)</t>
  </si>
  <si>
    <t>Type</t>
  </si>
  <si>
    <t xml:space="preserve">Number required 
(NR)
</t>
  </si>
  <si>
    <t>Gap 
(NR-NA)</t>
  </si>
  <si>
    <t>Planned recruitment</t>
  </si>
  <si>
    <t>Permanent</t>
  </si>
  <si>
    <t>Temporary</t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</si>
  <si>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Two registered nurses/ midwives*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</si>
  <si>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2 Community Health Extension Workers (CHEWs)*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</si>
  <si>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a Medical Records Staff* 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</si>
  <si>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a Laboratory Assistant* 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</si>
  <si>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a Pharmacy Assistant*</t>
    </r>
    <r>
      <rPr>
        <b/>
        <i/>
        <sz val="11"/>
        <color rgb="FF000000"/>
        <rFont val="Calibri"/>
        <family val="2"/>
      </rPr>
      <t xml:space="preserve"> </t>
    </r>
  </si>
  <si>
    <t>TOTAL</t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</si>
  <si>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Access to Medical Practitioner*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</si>
  <si>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 Hospital Assistants/Cleaners 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</si>
  <si>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Community Health workers    </t>
    </r>
    <r>
      <rPr>
        <sz val="11"/>
        <color rgb="FF000000"/>
        <rFont val="Arial"/>
        <family val="2"/>
      </rPr>
      <t>(CHOs)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</si>
  <si>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one Clerk/Secretary 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</si>
  <si>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one IT staff and ICT Infrastructure</t>
    </r>
  </si>
  <si>
    <t xml:space="preserve">Security </t>
  </si>
  <si>
    <t>Environmental health Technicians</t>
  </si>
  <si>
    <t>4. PROJECTED REVENUE 2025 - TOTAL REVENUE</t>
  </si>
  <si>
    <t>Revenues Category</t>
  </si>
  <si>
    <t>2025 Projected Revenue</t>
  </si>
  <si>
    <t>NPHCDA gateway</t>
  </si>
  <si>
    <t>NHIS gateway (BHCPF Capitation i.e @YYxNo of Enrolee x12months)</t>
  </si>
  <si>
    <t>XSCHS (xxx Capitation @ZZxNoEx12months)</t>
  </si>
  <si>
    <t>User fee (IGR)</t>
  </si>
  <si>
    <t>Voluntary donations</t>
  </si>
  <si>
    <t>Revenue from other sources (LGA Funds, RI fund etc)</t>
  </si>
  <si>
    <t>Others 1 (Specify)</t>
  </si>
  <si>
    <t>Others 2 (Specify)</t>
  </si>
  <si>
    <t>5. Funding Gap</t>
  </si>
  <si>
    <t>MOBA</t>
  </si>
  <si>
    <t>147615352,00</t>
  </si>
  <si>
    <t>MOBA LGHA CONSOLIDATED HEALTH FACILITY ANNUAL PLAN 2025</t>
  </si>
  <si>
    <t>How many PHCs in the LGA participated in this annual health facility plan?</t>
  </si>
  <si>
    <t xml:space="preserve">Total number of PHCs in the LGA </t>
  </si>
  <si>
    <t>How many wards in the  participated in this annual plan?</t>
  </si>
  <si>
    <t>How many Health Facilities participated in this annual plan?</t>
  </si>
  <si>
    <t xml:space="preserve">Total number of Health Facilities in the State </t>
  </si>
  <si>
    <t>OTUN PHCC</t>
  </si>
  <si>
    <t>MODEL OTUN PHCC</t>
  </si>
  <si>
    <t>OTUN HC</t>
  </si>
  <si>
    <t>IGOGO PHCC</t>
  </si>
  <si>
    <t>IKOSU HC</t>
  </si>
  <si>
    <t>IKUN 1 HC</t>
  </si>
  <si>
    <t>IKUN 2 HC</t>
  </si>
  <si>
    <t>AAYEOJA HC</t>
  </si>
  <si>
    <t>ERINMOPE HC</t>
  </si>
  <si>
    <t>OSAN HC</t>
  </si>
  <si>
    <t>OSUN HC</t>
  </si>
  <si>
    <t>ISAOYE HC</t>
  </si>
  <si>
    <t>EPE HC</t>
  </si>
  <si>
    <t>IRO HC</t>
  </si>
  <si>
    <t>IRARE HC</t>
  </si>
  <si>
    <t>ALGON PHCC</t>
  </si>
  <si>
    <t>IRA HC</t>
  </si>
  <si>
    <t>ORISUNMIBARE HP</t>
  </si>
  <si>
    <t>EFON</t>
  </si>
  <si>
    <t>ALGON</t>
  </si>
  <si>
    <t>gbonyinGA</t>
  </si>
  <si>
    <t>20 facilities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</si>
  <si>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</si>
  <si>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</si>
  <si>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</si>
  <si>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</si>
  <si>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</si>
  <si>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</si>
  <si>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</si>
  <si>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</si>
  <si>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</si>
  <si>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</si>
  <si>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</si>
  <si>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</si>
  <si>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</si>
  <si>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</si>
  <si>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</si>
  <si>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</si>
  <si>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</si>
  <si>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</si>
  <si>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</si>
  <si>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</si>
  <si>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</si>
  <si>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</si>
  <si>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</si>
  <si>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</si>
  <si>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 xml:space="preserve"> CHC ODE1</t>
  </si>
  <si>
    <t>CHCIMESI</t>
  </si>
  <si>
    <t>IRO</t>
  </si>
  <si>
    <t>ODE2</t>
  </si>
  <si>
    <t xml:space="preserve">  ODE3   </t>
  </si>
  <si>
    <t>IJAN1</t>
  </si>
  <si>
    <t>IJAN2</t>
  </si>
  <si>
    <t>IJAN3</t>
  </si>
  <si>
    <t>ILUPEJU IJAN</t>
  </si>
  <si>
    <t>AYETEJU IRO AGBADO</t>
  </si>
  <si>
    <t xml:space="preserve">AISEGBA2 AISEGBA1  </t>
  </si>
  <si>
    <t>IPOLE</t>
  </si>
  <si>
    <t xml:space="preserve">ILUOMOBA  </t>
  </si>
  <si>
    <t xml:space="preserve">AJEBAMID   </t>
  </si>
  <si>
    <t>SURULERE EGBE</t>
  </si>
  <si>
    <t>JIOBA</t>
  </si>
  <si>
    <r>
      <t>AGBADO BHC</t>
    </r>
    <r>
      <rPr>
        <b/>
        <sz val="11"/>
        <color theme="1"/>
        <rFont val="Aptos Narrow"/>
        <family val="2"/>
        <scheme val="minor"/>
      </rPr>
      <t xml:space="preserve"> </t>
    </r>
  </si>
  <si>
    <t>BOLOR</t>
  </si>
  <si>
    <t>AISEGBA 1</t>
  </si>
  <si>
    <t>NURSE/MIDWIFE</t>
  </si>
  <si>
    <t>CHOs</t>
  </si>
  <si>
    <t>CHEWs</t>
  </si>
  <si>
    <t>Column25</t>
  </si>
  <si>
    <t>GBONYIN(AYEKIRE)</t>
  </si>
  <si>
    <t>GBONYIN</t>
  </si>
  <si>
    <t>GBONYIN (AYEKIRE)</t>
  </si>
  <si>
    <t>Security Guard</t>
  </si>
  <si>
    <t>Health Attendant</t>
  </si>
  <si>
    <t>Health Assistant</t>
  </si>
  <si>
    <t>Medical Record</t>
  </si>
  <si>
    <t>Lab Tech</t>
  </si>
  <si>
    <t>Pharm Tech</t>
  </si>
  <si>
    <t>CHO</t>
  </si>
  <si>
    <t>CHEW</t>
  </si>
  <si>
    <t>Ekiti State Government to give Approval to the LGA Requests</t>
  </si>
  <si>
    <t>Nurse/Midwife</t>
  </si>
  <si>
    <t xml:space="preserve">Name of Health Facilities </t>
  </si>
  <si>
    <t>-</t>
  </si>
  <si>
    <t>IKERE LGHA CONSOLIDATED HEALTH FACILITY ANNUAL PLAN 2025</t>
  </si>
  <si>
    <t>11(IKERE)</t>
  </si>
  <si>
    <t>2. Ikere LGHA Consolidated Health Facility Annual Plan Aggregate by Priority Areas - TOTAL COST</t>
  </si>
  <si>
    <t>CHC,AFAO</t>
  </si>
  <si>
    <t>BHC, OKE OSUN</t>
  </si>
  <si>
    <t>CHC, ATIBA</t>
  </si>
  <si>
    <t>BHC, OKEKERE</t>
  </si>
  <si>
    <t>BHC, ARE/ARAROMI</t>
  </si>
  <si>
    <t>BHC, ODOSE</t>
  </si>
  <si>
    <t>BHC, AFAO 2</t>
  </si>
  <si>
    <t>BHC, IDEMO</t>
  </si>
  <si>
    <t>BHC, OGBOJANNA</t>
  </si>
  <si>
    <t>BHC,AGBADO/OYO</t>
  </si>
  <si>
    <t>BHC, UGELE</t>
  </si>
  <si>
    <t>BHC, OKERUKU</t>
  </si>
  <si>
    <t>H/POST IKOYI, ATIBA</t>
  </si>
  <si>
    <t>MODEL HC, OKE-OPA</t>
  </si>
  <si>
    <t>BHC, ILUTITUN</t>
  </si>
  <si>
    <t>BHC, ILUPEJU</t>
  </si>
  <si>
    <t>H/POST OKE-OSUN 2</t>
  </si>
  <si>
    <t>LG SECRETARIAT CLINIC</t>
  </si>
  <si>
    <t>Nurses/Midwives</t>
  </si>
  <si>
    <t>Pharmacy Technicians</t>
  </si>
  <si>
    <t>TOTAL= 75</t>
  </si>
  <si>
    <t>300750*4*11=13,233,000</t>
  </si>
  <si>
    <t>2897880*11= 31,876,680</t>
  </si>
  <si>
    <t>772,857*11 = 8,501,427</t>
  </si>
  <si>
    <t>1,000,000*19 = 19,000,000</t>
  </si>
  <si>
    <t>Revenue from other sources (LGA Funds, RI fund etc):</t>
  </si>
  <si>
    <t>Others 1 (Specify): IMPACT</t>
  </si>
  <si>
    <t>Others 2 (Specify): LGQOC BONUS</t>
  </si>
  <si>
    <t>200,000*11= 2,200,000</t>
  </si>
  <si>
    <t>IKERE</t>
  </si>
  <si>
    <t>Total number of PHCs in the LGA</t>
  </si>
  <si>
    <t>How many wards in the LGA participated in this annual plan?</t>
  </si>
  <si>
    <t>Name of HF</t>
  </si>
  <si>
    <t xml:space="preserve">BHC ALGON </t>
  </si>
  <si>
    <t xml:space="preserve">BHC ARA </t>
  </si>
  <si>
    <t xml:space="preserve">.BHC ARABIRE </t>
  </si>
  <si>
    <t xml:space="preserve">BHC ASIN </t>
  </si>
  <si>
    <t xml:space="preserve">BHC AYEBODE </t>
  </si>
  <si>
    <t>BHC ESUN</t>
  </si>
  <si>
    <t xml:space="preserve">BHC FATULA </t>
  </si>
  <si>
    <t xml:space="preserve">BHC IJESA ISU </t>
  </si>
  <si>
    <t xml:space="preserve">BHC IKOYI </t>
  </si>
  <si>
    <t xml:space="preserve">BHC IRELE </t>
  </si>
  <si>
    <t xml:space="preserve">BHC ISABA </t>
  </si>
  <si>
    <t xml:space="preserve">BHC ITAPAJI </t>
  </si>
  <si>
    <t xml:space="preserve">BHC  IYEMERO </t>
  </si>
  <si>
    <t xml:space="preserve">BHC MARKET </t>
  </si>
  <si>
    <t xml:space="preserve">BHC ODO ORO </t>
  </si>
  <si>
    <t>BHC OKE AYEDUN Ile</t>
  </si>
  <si>
    <t xml:space="preserve">BHC  OOTUNJA </t>
  </si>
  <si>
    <t xml:space="preserve">BHC TEMIDIRE </t>
  </si>
  <si>
    <t>BHC USIN</t>
  </si>
  <si>
    <t xml:space="preserve">CHC AYEDUN </t>
  </si>
  <si>
    <t xml:space="preserve">BHC IPAO </t>
  </si>
  <si>
    <t xml:space="preserve">MCHC IKOLE </t>
  </si>
  <si>
    <t xml:space="preserve">MHC OKEAKO </t>
  </si>
  <si>
    <r>
      <rPr>
        <sz val="14"/>
        <color rgb="FF000000"/>
        <rFont val="Cambria"/>
        <family val="1"/>
      </rPr>
      <t>480 000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</si>
  <si>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Two registered nurses/ midwives*</t>
    </r>
  </si>
  <si>
    <t xml:space="preserve">Nurse/Midwife </t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</si>
  <si>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2 Community Health Extension Workers (CHEWs)*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</si>
  <si>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a Medical Records Staff* </t>
    </r>
  </si>
  <si>
    <t>Pharm Ass</t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</si>
  <si>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a Laboratory Assistant* </t>
    </r>
  </si>
  <si>
    <t>Medical Rec</t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</si>
  <si>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a Pharmacy Assistant*</t>
    </r>
    <r>
      <rPr>
        <b/>
        <i/>
        <sz val="11"/>
        <color rgb="FF000000"/>
        <rFont val="Calibri"/>
        <family val="2"/>
      </rPr>
      <t xml:space="preserve"> 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</si>
  <si>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Access to Medical Practitioner*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</si>
  <si>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 Hospital Assistants/Cleaners 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</si>
  <si>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Community Health workers    </t>
    </r>
    <r>
      <rPr>
        <sz val="11"/>
        <color rgb="FF000000"/>
        <rFont val="Arial"/>
        <family val="2"/>
      </rPr>
      <t>(CHOs)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</si>
  <si>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one Clerk/Secretary </t>
    </r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</si>
  <si>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one IT staff and ICT Infrastructure</t>
    </r>
  </si>
  <si>
    <t>=</t>
  </si>
  <si>
    <t>IKOLE</t>
  </si>
  <si>
    <t>ADERE PHC</t>
  </si>
  <si>
    <t>AGO ADULOJU</t>
  </si>
  <si>
    <t>BASIRI</t>
  </si>
  <si>
    <t>EMIRIN</t>
  </si>
  <si>
    <t>ERIFUN</t>
  </si>
  <si>
    <t>FEDERAL HOUSING PHC</t>
  </si>
  <si>
    <t>IDOFIN PHC</t>
  </si>
  <si>
    <t>IDOLOFIN PHC</t>
  </si>
  <si>
    <t>IGBAYE PHC</t>
  </si>
  <si>
    <t>ILAMUO PHC</t>
  </si>
  <si>
    <t>IGIRIGIRI PHC</t>
  </si>
  <si>
    <t>IRONA PHC</t>
  </si>
  <si>
    <t>MOFERERE PHC</t>
  </si>
  <si>
    <t>OBA MARKET PHC</t>
  </si>
  <si>
    <t>ODO PHC</t>
  </si>
  <si>
    <t>ODO-ADO PHC</t>
  </si>
  <si>
    <t xml:space="preserve">OKEASO PHC </t>
  </si>
  <si>
    <t>OKEIYINMI FAMILY SUPPORT PROGRAMME PHC</t>
  </si>
  <si>
    <t>OKEONIYO PHC</t>
  </si>
  <si>
    <t>OKEOSUN PHC</t>
  </si>
  <si>
    <t>OKESA PHCC</t>
  </si>
  <si>
    <t>OLORUNDA PHC</t>
  </si>
  <si>
    <t>OLUJODA PHC</t>
  </si>
  <si>
    <t>OPOPOGBORO PHC</t>
  </si>
  <si>
    <t>TEMIDIRE PHC</t>
  </si>
  <si>
    <t>ORUNGBE PHC</t>
  </si>
  <si>
    <t>ULERAWA</t>
  </si>
  <si>
    <t>ADO</t>
  </si>
  <si>
    <t xml:space="preserve">Name of LGA: IREPODUN/IFELODUN LGA </t>
  </si>
  <si>
    <t>AFAO PHCC</t>
  </si>
  <si>
    <t>ARE PHCC</t>
  </si>
  <si>
    <t>ARAROMI OBO PHC</t>
  </si>
  <si>
    <t>IGBEMO PHCC</t>
  </si>
  <si>
    <t>IGBEMO PHC</t>
  </si>
  <si>
    <t>ORUN HEALTH POST</t>
  </si>
  <si>
    <t>AWO PHC</t>
  </si>
  <si>
    <t>IGEDE PHCC</t>
  </si>
  <si>
    <t>AAYE PHC</t>
  </si>
  <si>
    <t>ILAMOYE PHC</t>
  </si>
  <si>
    <t>EYIO PHC</t>
  </si>
  <si>
    <t xml:space="preserve">IROPORA PHC </t>
  </si>
  <si>
    <t>IWOROKO PHC</t>
  </si>
  <si>
    <t>ADEOMI PHC</t>
  </si>
  <si>
    <t>OKETORO PHC</t>
  </si>
  <si>
    <t>OKELAWE PHC</t>
  </si>
  <si>
    <t>IRO PHC</t>
  </si>
  <si>
    <t>AROTO PHC</t>
  </si>
  <si>
    <t>IBEDOYIN HEALTH POST</t>
  </si>
  <si>
    <t>IFESOWAPO HEALTH POST</t>
  </si>
  <si>
    <t>ESURE PHC</t>
  </si>
  <si>
    <t>d delivery</t>
  </si>
  <si>
    <t>Ekiti State Government to give Approval to the LGHA Requests</t>
  </si>
  <si>
    <t xml:space="preserve">•      At least a Laboratory Assistant* </t>
  </si>
  <si>
    <t xml:space="preserve">•      At least a Pharmacy Assistant* </t>
  </si>
  <si>
    <t>•      Access to Medical Practitioner*</t>
  </si>
  <si>
    <t xml:space="preserve">•       Hospital Assistants/Cleaners </t>
  </si>
  <si>
    <t>•      Community Health workers    (CHOs)</t>
  </si>
  <si>
    <t xml:space="preserve">•      At least one Clerk/Secretary </t>
  </si>
  <si>
    <t>•      At least one IT staff and ICT Infrastructure</t>
  </si>
  <si>
    <t>IRE-IFE</t>
  </si>
  <si>
    <t>12,610,</t>
  </si>
  <si>
    <t>BHC IROKO</t>
  </si>
  <si>
    <t>OJU0R0</t>
  </si>
  <si>
    <t>CHC ARA</t>
  </si>
  <si>
    <t xml:space="preserve"> BHC IRAPA</t>
  </si>
  <si>
    <t>BHC AJEJE</t>
  </si>
  <si>
    <t xml:space="preserve">BHC ARAROMI </t>
  </si>
  <si>
    <t>BHC AYEGUNLE</t>
  </si>
  <si>
    <t>BHC EJIYAN</t>
  </si>
  <si>
    <t>BHC EPE</t>
  </si>
  <si>
    <t xml:space="preserve">BHC IKORO </t>
  </si>
  <si>
    <t>BHC ILUKUNO</t>
  </si>
  <si>
    <t>BHC ISALU</t>
  </si>
  <si>
    <t>BHC IWARO</t>
  </si>
  <si>
    <t>BHC ODO OWA</t>
  </si>
  <si>
    <t>BHC SOSO</t>
  </si>
  <si>
    <t>BHC TEMIDIRE</t>
  </si>
  <si>
    <t>CHC IGBOATA</t>
  </si>
  <si>
    <t>CHC IKORO</t>
  </si>
  <si>
    <t>CHC ODOESE</t>
  </si>
  <si>
    <t>CHC ODOOYE</t>
  </si>
  <si>
    <t xml:space="preserve">HEALTH POST DOHERTY </t>
  </si>
  <si>
    <t>BABAORIOKE</t>
  </si>
  <si>
    <t>BHC IJURIN</t>
  </si>
  <si>
    <t>CHC IPOTI</t>
  </si>
  <si>
    <t>OKEODI</t>
  </si>
  <si>
    <t>BHC OKEORO</t>
  </si>
  <si>
    <t xml:space="preserve">BHC OLOGBODUDU </t>
  </si>
  <si>
    <t>BHC Saloro</t>
  </si>
  <si>
    <t>STAFF CLINIC</t>
  </si>
  <si>
    <t>HEALTH POST SCHOOL OF DEAF</t>
  </si>
  <si>
    <t>Midwives</t>
  </si>
  <si>
    <t>Yes</t>
  </si>
  <si>
    <t>Med Record</t>
  </si>
  <si>
    <t>Pharmacy Tech</t>
  </si>
  <si>
    <t>Ulerawa</t>
  </si>
  <si>
    <t>Impact Bonus</t>
  </si>
  <si>
    <t>IJERO</t>
  </si>
  <si>
    <t>EKITI</t>
  </si>
  <si>
    <t>Total number of Wards in the LGA</t>
  </si>
  <si>
    <t>How many wards participated in this annual plan?</t>
  </si>
  <si>
    <t>Total number of health facilities in the LGA S</t>
  </si>
  <si>
    <t>okebedo 2 health post</t>
  </si>
  <si>
    <t>okepa health post</t>
  </si>
  <si>
    <t>ilawe staff clinic</t>
  </si>
  <si>
    <t>ilawe health clinic okeemo</t>
  </si>
  <si>
    <t>irorin health clinic</t>
  </si>
  <si>
    <t>aaye health clinc</t>
  </si>
  <si>
    <t>okebedo 1 health clinic</t>
  </si>
  <si>
    <t>ogotun phc</t>
  </si>
  <si>
    <t>algon phc clinic</t>
  </si>
  <si>
    <t>edetedo bhc</t>
  </si>
  <si>
    <t>ogotun health clinic</t>
  </si>
  <si>
    <t xml:space="preserve"> ilawe old people's clinic</t>
  </si>
  <si>
    <t>idebu phc, igbara odo</t>
  </si>
  <si>
    <t>okeode 2 phc</t>
  </si>
  <si>
    <t>igbara odo health clinic</t>
  </si>
  <si>
    <t>osogbotedo health clinic</t>
  </si>
  <si>
    <t>ilawe phc adin</t>
  </si>
  <si>
    <t>ilawe corpus christi</t>
  </si>
  <si>
    <t>NURSES/MIDWIVES</t>
  </si>
  <si>
    <t>NO</t>
  </si>
  <si>
    <t>PHARMACY</t>
  </si>
  <si>
    <t>LABORATORY OFFICERS</t>
  </si>
  <si>
    <t>Others 1 (Specify)IMPACT</t>
  </si>
  <si>
    <t>ESW</t>
  </si>
  <si>
    <t>EK EAST</t>
  </si>
  <si>
    <t>EKITI EAST LGHA CONSOLIDATED HEALTH FACILITY ANNUAL PLAN 2025</t>
  </si>
  <si>
    <t>EKITI EAST LGA</t>
  </si>
  <si>
    <t>OMUOKE 2</t>
  </si>
  <si>
    <t>OMUOKE</t>
  </si>
  <si>
    <t>KOTA 2</t>
  </si>
  <si>
    <t>KOTA 1</t>
  </si>
  <si>
    <t>IWORO</t>
  </si>
  <si>
    <t>ISINBODE PHCC</t>
  </si>
  <si>
    <t>ISINBODE PHC</t>
  </si>
  <si>
    <t>ILUDOFIN</t>
  </si>
  <si>
    <t>ILASA</t>
  </si>
  <si>
    <t>ILASA PHCC</t>
  </si>
  <si>
    <t>ILASA PHC</t>
  </si>
  <si>
    <t>IKUN ARAROMI</t>
  </si>
  <si>
    <t>IGBESI PHC</t>
  </si>
  <si>
    <t>EDA</t>
  </si>
  <si>
    <t>Nurses</t>
  </si>
  <si>
    <t>N/A</t>
  </si>
  <si>
    <t>MRTs</t>
  </si>
  <si>
    <t>LAB</t>
  </si>
  <si>
    <t>Pharmacy</t>
  </si>
  <si>
    <t>Medical</t>
  </si>
  <si>
    <t>Practitioner</t>
  </si>
  <si>
    <t>Hospital</t>
  </si>
  <si>
    <t>Assistants</t>
  </si>
  <si>
    <t>Security</t>
  </si>
  <si>
    <t>EK. EAST</t>
  </si>
  <si>
    <t xml:space="preserve">Total number of Wards in the LGA </t>
  </si>
  <si>
    <t>How many Wards participated in this annual plan?</t>
  </si>
  <si>
    <t>PHCC ARAMOKO</t>
  </si>
  <si>
    <t>PHCC IDO ILE</t>
  </si>
  <si>
    <t>PHCC OKEMESI</t>
  </si>
  <si>
    <t>PHCC IKOGOSI</t>
  </si>
  <si>
    <t>PHCC ERIJIYAN</t>
  </si>
  <si>
    <t>MPHC ERIJIYAN</t>
  </si>
  <si>
    <t>PHC ERIO</t>
  </si>
  <si>
    <t>PHC OKEMESI</t>
  </si>
  <si>
    <t>PHC OKE OJA ARAMOKO</t>
  </si>
  <si>
    <t>PHC IPOLE ILORO</t>
  </si>
  <si>
    <t>HP OKO IRO</t>
  </si>
  <si>
    <t>PHC IKOGOSI</t>
  </si>
  <si>
    <t>PHC IDO ILE</t>
  </si>
  <si>
    <t>HP EPINRIN</t>
  </si>
  <si>
    <t>PHC ALELE ARAMOKO</t>
  </si>
  <si>
    <t>ALGON PHC ARAMOKO</t>
  </si>
  <si>
    <t>HP IPOLE ILORO</t>
  </si>
  <si>
    <t>HP ALAFE</t>
  </si>
  <si>
    <t>HP ABA OSUN</t>
  </si>
  <si>
    <t>HP KAJOLA</t>
  </si>
  <si>
    <t>HP ASA ORI OKUTA</t>
  </si>
  <si>
    <t>HP SURULERE ODEYEMI</t>
  </si>
  <si>
    <t>HP OGBURU</t>
  </si>
  <si>
    <t>SUBEB ERIO</t>
  </si>
  <si>
    <t xml:space="preserve">HP AJAYE </t>
  </si>
  <si>
    <t>HP ILE ONA</t>
  </si>
  <si>
    <t>HP AJEBAMIDELE</t>
  </si>
  <si>
    <t>HP AJINDO</t>
  </si>
  <si>
    <t>Community Health Extension Workers</t>
  </si>
  <si>
    <t>Medical Record Technician</t>
  </si>
  <si>
    <t>Laboratory Tech/Officers</t>
  </si>
  <si>
    <t>Pharmacy Technician</t>
  </si>
  <si>
    <t>Access to Medical Practitioner</t>
  </si>
  <si>
    <t>Hospital Assistant/Cleaners</t>
  </si>
  <si>
    <t xml:space="preserve">CHO </t>
  </si>
  <si>
    <t>Clerk/Secretary</t>
  </si>
  <si>
    <t>IT Staffs &amp; ICT Infrastructure</t>
  </si>
  <si>
    <t>Environmental Health Technicians</t>
  </si>
  <si>
    <t>Nutrition Technician</t>
  </si>
  <si>
    <t>Health Education Technician</t>
  </si>
  <si>
    <t>MRT</t>
  </si>
  <si>
    <t>MLT</t>
  </si>
  <si>
    <t>Dental Technician</t>
  </si>
  <si>
    <t xml:space="preserve">Gardener </t>
  </si>
  <si>
    <t>Gardener</t>
  </si>
  <si>
    <t>EK. WEST</t>
  </si>
  <si>
    <t>OYE LGHA CONSOLIDATED HEALTH FACILITY ANNUAL PLAN 2025</t>
  </si>
  <si>
    <t>AYEDE</t>
  </si>
  <si>
    <t>ITAPA</t>
  </si>
  <si>
    <t>IRE 1</t>
  </si>
  <si>
    <t>OYE PHCC</t>
  </si>
  <si>
    <t>ORISUNBARE</t>
  </si>
  <si>
    <t>OMU ODO</t>
  </si>
  <si>
    <t>OLOJE</t>
  </si>
  <si>
    <t>ITAJI</t>
  </si>
  <si>
    <t>ISAN PHC</t>
  </si>
  <si>
    <t>IRE 2</t>
  </si>
  <si>
    <t>IMOJO</t>
  </si>
  <si>
    <t>ILUPEJU PHCC</t>
  </si>
  <si>
    <t>ILUPEJU PHC</t>
  </si>
  <si>
    <t>ILEMESO</t>
  </si>
  <si>
    <t>ILAFON</t>
  </si>
  <si>
    <t>IJELU</t>
  </si>
  <si>
    <t>AYEGBAJU</t>
  </si>
  <si>
    <t>OSIN</t>
  </si>
  <si>
    <t>OYE 2</t>
  </si>
  <si>
    <t>PHARMTECH</t>
  </si>
  <si>
    <t>LAB TECH</t>
  </si>
  <si>
    <t>MEDICAL REACORD</t>
  </si>
  <si>
    <t>HEALTH ASSISTANT</t>
  </si>
  <si>
    <t>HEALTH ATTENDANT</t>
  </si>
  <si>
    <t>SECURITY GUARD</t>
  </si>
  <si>
    <t>OYE</t>
  </si>
  <si>
    <t>How many FACILITIES participated in this annual plan?</t>
  </si>
  <si>
    <t xml:space="preserve">Total number of FACILITIES in the LGA </t>
  </si>
  <si>
    <t>PHC IRE AKARI/ OBADA</t>
  </si>
  <si>
    <t>ELIM PHC EDA ONIYO</t>
  </si>
  <si>
    <t>PHCC EDA ONIYO</t>
  </si>
  <si>
    <t xml:space="preserve">PHC  EWU </t>
  </si>
  <si>
    <t>PHCC EWU</t>
  </si>
  <si>
    <t xml:space="preserve">PHC IPERE </t>
  </si>
  <si>
    <t>PHC IJESAMODU</t>
  </si>
  <si>
    <t>PHC ILEFON</t>
  </si>
  <si>
    <t>PHC ILUDUN 1</t>
  </si>
  <si>
    <t>PHC ISAPA</t>
  </si>
  <si>
    <t>PHCC OKE IYE</t>
  </si>
  <si>
    <t>PHCC OKE-OKIN ILUDUN 2</t>
  </si>
  <si>
    <t>XSCHS (xxx Capitation @ZZxNoEx12months) ULERAWA</t>
  </si>
  <si>
    <t>User fee (IGR) Other Service Revenue (DRF)</t>
  </si>
  <si>
    <t>ILEJEMEJE</t>
  </si>
  <si>
    <t>EMURE LGHA CONSOLIDATED HEALTH FACILITY ANNUAL PLAN 2025</t>
  </si>
  <si>
    <t>OGBONTIORO</t>
  </si>
  <si>
    <t>ODO EMURE</t>
  </si>
  <si>
    <t>SASERE</t>
  </si>
  <si>
    <t>OKESERI</t>
  </si>
  <si>
    <t>OGE</t>
  </si>
  <si>
    <t>OKE EMURE</t>
  </si>
  <si>
    <t>IDAMUDU</t>
  </si>
  <si>
    <t>IBEJI SHITTU</t>
  </si>
  <si>
    <t>OWO</t>
  </si>
  <si>
    <t>EPORO</t>
  </si>
  <si>
    <t>ALAPOTO</t>
  </si>
  <si>
    <t>OWODE</t>
  </si>
  <si>
    <t>ANAYE</t>
  </si>
  <si>
    <t>AJEBAMIDELE</t>
  </si>
  <si>
    <t>ARIYASI</t>
  </si>
  <si>
    <t>EMURE</t>
  </si>
  <si>
    <t>ISE ORUN LGHA CONSOLIDATED HEALTH FACILITY ANNUAL PLAN 2025</t>
  </si>
  <si>
    <t>ORUN PHC</t>
  </si>
  <si>
    <t>ORUN 2 PHC</t>
  </si>
  <si>
    <t>ORAYE 2 PHC</t>
  </si>
  <si>
    <t>ORAYE 1 PHC</t>
  </si>
  <si>
    <t>OLELE MODEL PHC</t>
  </si>
  <si>
    <t>OKEYARD PHCC</t>
  </si>
  <si>
    <t>OKE ONIYO PHC</t>
  </si>
  <si>
    <t>OGBESE PHC</t>
  </si>
  <si>
    <t>ODESI 1 PHC</t>
  </si>
  <si>
    <t>ODELO PHC</t>
  </si>
  <si>
    <t>OBADA PHC</t>
  </si>
  <si>
    <t>KAJOLA PHC</t>
  </si>
  <si>
    <t>IGBIRA-ESE PHC</t>
  </si>
  <si>
    <t>IFOFIN PHC</t>
  </si>
  <si>
    <t>AJEGUNLE PHC</t>
  </si>
  <si>
    <t>AJEBAMIDELE PHC</t>
  </si>
  <si>
    <t>AFOLU PHC</t>
  </si>
  <si>
    <t>NURSES</t>
  </si>
  <si>
    <t>MIDWIVES</t>
  </si>
  <si>
    <t>MEDICAL RECORD</t>
  </si>
  <si>
    <t>SECURITY</t>
  </si>
  <si>
    <t>GARDENER</t>
  </si>
  <si>
    <t>ISE</t>
  </si>
  <si>
    <t>IDO OSILGHA CONSOLIDATED HEALTH FACILITY ANNUAL PLAN 2025</t>
  </si>
  <si>
    <t>AYETORO CHC</t>
  </si>
  <si>
    <t>BHC IGBOLE</t>
  </si>
  <si>
    <t>BHC IFAKI</t>
  </si>
  <si>
    <t>BHC IFISHIN</t>
  </si>
  <si>
    <t>BHC USI</t>
  </si>
  <si>
    <t>CHC AAYE</t>
  </si>
  <si>
    <t>CHC ILOGBO</t>
  </si>
  <si>
    <t>CHC OSI</t>
  </si>
  <si>
    <t>CHC USI</t>
  </si>
  <si>
    <t>CHC IDO</t>
  </si>
  <si>
    <t>BHC ORA</t>
  </si>
  <si>
    <t>MCH AYETORO</t>
  </si>
  <si>
    <t>MCH ILOGBO</t>
  </si>
  <si>
    <t>PHC OSI</t>
  </si>
  <si>
    <t>CHC ORIN</t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</si>
  <si>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Two registered nurses/ midwives*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</si>
  <si>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2 Community Health Extension Workers (CHEWs)*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</si>
  <si>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a Medical Records Staff* 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</si>
  <si>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a Laboratory Assistant* 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</si>
  <si>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a Pharmacy Assistant*</t>
    </r>
    <r>
      <rPr>
        <b/>
        <i/>
        <sz val="11"/>
        <color rgb="FF000000"/>
        <rFont val="Calibri"/>
        <family val="2"/>
      </rPr>
      <t xml:space="preserve"> 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</si>
  <si>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Access to Medical Practitioner*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</si>
  <si>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 Hospital Assistants/Cleaners 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</si>
  <si>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Community Health workers    </t>
    </r>
    <r>
      <rPr>
        <sz val="11"/>
        <color rgb="FF000000"/>
        <rFont val="Arial"/>
        <family val="2"/>
      </rPr>
      <t>(CHOs)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</si>
  <si>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one Clerk/Secretary </t>
    </r>
  </si>
  <si>
    <r>
      <rPr>
        <sz val="11"/>
        <color rgb="FF000000"/>
        <rFont val="Arial"/>
        <family val="2"/>
      </rP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>At least one IT staff and ICT Infrastructure</t>
    </r>
  </si>
  <si>
    <t>IDO/OSI</t>
  </si>
  <si>
    <t>IDO</t>
  </si>
  <si>
    <r>
      <t>•</t>
    </r>
    <r>
      <rPr>
        <sz val="7"/>
        <color rgb="FF000000"/>
        <rFont val="Calibri"/>
        <family val="2"/>
      </rPr>
      <t xml:space="preserve">      </t>
    </r>
    <r>
      <rPr>
        <i/>
        <sz val="11"/>
        <color rgb="FF000000"/>
        <rFont val="Calibri"/>
        <family val="2"/>
      </rPr>
      <t xml:space="preserve">At least a Pharmacy Assistant* </t>
    </r>
  </si>
  <si>
    <t>ALANAKA</t>
  </si>
  <si>
    <t>ARAROMI</t>
  </si>
  <si>
    <t>EREKESAN</t>
  </si>
  <si>
    <t>ILORO</t>
  </si>
  <si>
    <t>ISAJA</t>
  </si>
  <si>
    <t>ITAIDO</t>
  </si>
  <si>
    <t>IWAJI</t>
  </si>
  <si>
    <t>ILUGBEKU</t>
  </si>
  <si>
    <t>IGBOLOFIN</t>
  </si>
  <si>
    <t>OBAKE</t>
  </si>
  <si>
    <t>ALAJO</t>
  </si>
  <si>
    <t>ALADURA</t>
  </si>
  <si>
    <t>SURULERE</t>
  </si>
  <si>
    <t>ALAWAYE</t>
  </si>
  <si>
    <t>IKAGBE</t>
  </si>
  <si>
    <t>ILOJA</t>
  </si>
  <si>
    <t>ALAGBAMESAN</t>
  </si>
  <si>
    <t>OBA AYETORO</t>
  </si>
  <si>
    <t>REQURIED</t>
  </si>
  <si>
    <t>GAPS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</si>
</sst>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[$₦-469]\ * #,##0_-;\-[$₦-469]\ * #,##0_-;_-[$₦-469]\ * &quot;-&quot;_-;_-@_-"/>
    <numFmt numFmtId="166" formatCode="_-[$₦-469]\ * #,##0.00_-;\-[$₦-469]\ * #,##0.00_-;_-[$₦-469]\ * &quot;-&quot;??_-;_-@_-"/>
    <numFmt numFmtId="167" formatCode="_-* #,##0.00_-;\-* #,##0.00_-;_-* &quot;-&quot;??_-;_-@"/>
  </numFmts>
  <fonts count="4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9" tint="-0.249977111117893"/>
      <name val="Aptos Narrow"/>
      <family val="2"/>
      <scheme val="minor"/>
    </font>
    <font>
      <b/>
      <sz val="12"/>
      <color rgb="FF000000"/>
      <name val="Calibri"/>
      <family val="2"/>
    </font>
    <font>
      <sz val="14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5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sz val="7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4"/>
      <color rgb="FF000000"/>
      <name val="Calibri"/>
      <family val="2"/>
    </font>
    <font>
      <sz val="14"/>
      <color rgb="FF000000"/>
      <name val="Times New Roman"/>
      <family val="1"/>
    </font>
    <font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6"/>
      <color rgb="FF3A7E22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2"/>
      <color rgb="FF000000"/>
      <name val="Calibri"/>
      <family val="2"/>
    </font>
    <font>
      <sz val="14"/>
      <color rgb="FF000000"/>
      <name val="Cambria"/>
      <family val="1"/>
    </font>
    <font>
      <sz val="14"/>
      <color rgb="FF000000"/>
      <name val="Aptos Narrow"/>
      <family val="2"/>
    </font>
    <font>
      <sz val="12"/>
      <color rgb="FF000000"/>
      <name val="Calibri"/>
      <family val="2"/>
    </font>
    <font>
      <b/>
      <sz val="15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b/>
      <sz val="14"/>
      <color rgb="FF000000"/>
      <name val="Times New Roman"/>
      <family val="1"/>
    </font>
    <font>
      <sz val="14"/>
      <color rgb="FF000000"/>
      <name val="Arial"/>
      <family val="2"/>
    </font>
    <font>
      <sz val="11"/>
      <color theme="1"/>
      <name val="Arial"/>
      <family val="2"/>
    </font>
    <font>
      <sz val="15"/>
      <color rgb="FF000000"/>
      <name val="Times New Roman"/>
      <family val="1"/>
    </font>
    <font>
      <b/>
      <sz val="12"/>
      <color rgb="FF00000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b/>
      <sz val="14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D9F2D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E9F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3" tint="0.89996032593768116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</borders>
  <cellStyleXfs count="4">
    <xf numFmtId="0" fontId="0" fillId="0" borderId="0"/>
    <xf numFmtId="0" fontId="17" fillId="0" borderId="0">
      <alignment vertical="center"/>
    </xf>
    <xf numFmtId="0" fontId="25" fillId="0" borderId="0">
      <alignment vertical="center"/>
    </xf>
    <xf numFmtId="164" fontId="37" fillId="0" borderId="0" applyFont="0" applyFill="0" applyBorder="0" applyAlignment="0" applyProtection="0"/>
  </cellStyleXfs>
  <cellXfs count="48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1" fillId="2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left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5" fontId="4" fillId="4" borderId="7" xfId="0" applyNumberFormat="1" applyFont="1" applyFill="1" applyBorder="1" applyAlignment="1">
      <alignment vertical="center"/>
    </xf>
    <xf numFmtId="165" fontId="0" fillId="0" borderId="2" xfId="0" applyNumberFormat="1" applyBorder="1"/>
    <xf numFmtId="0" fontId="3" fillId="0" borderId="2" xfId="0" applyFont="1" applyBorder="1" applyAlignment="1">
      <alignment horizontal="righ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165" fontId="4" fillId="5" borderId="7" xfId="0" applyNumberFormat="1" applyFont="1" applyFill="1" applyBorder="1" applyAlignment="1">
      <alignment vertical="center"/>
    </xf>
    <xf numFmtId="165" fontId="0" fillId="5" borderId="2" xfId="0" applyNumberFormat="1" applyFill="1" applyBorder="1"/>
    <xf numFmtId="165" fontId="4" fillId="4" borderId="8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0" fillId="3" borderId="4" xfId="0" applyFill="1" applyBorder="1"/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4" fontId="1" fillId="0" borderId="2" xfId="0" applyNumberFormat="1" applyFont="1" applyBorder="1"/>
    <xf numFmtId="3" fontId="1" fillId="0" borderId="2" xfId="0" applyNumberFormat="1" applyFont="1" applyBorder="1"/>
    <xf numFmtId="0" fontId="1" fillId="0" borderId="2" xfId="0" applyFont="1" applyBorder="1"/>
    <xf numFmtId="167" fontId="1" fillId="0" borderId="2" xfId="0" applyNumberFormat="1" applyFont="1" applyBorder="1"/>
    <xf numFmtId="0" fontId="1" fillId="0" borderId="0" xfId="0" applyFont="1"/>
    <xf numFmtId="0" fontId="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3" fontId="14" fillId="0" borderId="2" xfId="0" applyNumberFormat="1" applyFont="1" applyBorder="1" applyAlignment="1">
      <alignment vertical="center"/>
    </xf>
    <xf numFmtId="0" fontId="7" fillId="2" borderId="11" xfId="0" applyFont="1" applyFill="1" applyBorder="1" applyAlignment="1">
      <alignment vertical="center" wrapText="1"/>
    </xf>
    <xf numFmtId="0" fontId="1" fillId="2" borderId="8" xfId="0" applyFont="1" applyFill="1" applyBorder="1"/>
    <xf numFmtId="0" fontId="18" fillId="2" borderId="2" xfId="0" applyFont="1" applyFill="1" applyBorder="1"/>
    <xf numFmtId="165" fontId="4" fillId="5" borderId="7" xfId="0" applyNumberFormat="1" applyFont="1" applyFill="1" applyBorder="1" applyAlignment="1">
      <alignment vertical="center" shrinkToFit="1"/>
    </xf>
    <xf numFmtId="165" fontId="0" fillId="0" borderId="5" xfId="0" applyNumberFormat="1" applyBorder="1"/>
    <xf numFmtId="165" fontId="20" fillId="4" borderId="8" xfId="0" applyNumberFormat="1" applyFont="1" applyFill="1" applyBorder="1" applyAlignment="1">
      <alignment vertical="center"/>
    </xf>
    <xf numFmtId="0" fontId="18" fillId="0" borderId="0" xfId="0" applyFont="1" applyAlignment="1">
      <alignment horizontal="left"/>
    </xf>
    <xf numFmtId="4" fontId="12" fillId="0" borderId="2" xfId="0" applyNumberFormat="1" applyFont="1" applyBorder="1" applyAlignment="1">
      <alignment vertical="center"/>
    </xf>
    <xf numFmtId="0" fontId="1" fillId="2" borderId="2" xfId="0" applyFont="1" applyFill="1" applyBorder="1" applyAlignment="1">
      <alignment wrapText="1"/>
    </xf>
    <xf numFmtId="0" fontId="2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3" fontId="13" fillId="0" borderId="2" xfId="0" applyNumberFormat="1" applyFont="1" applyBorder="1"/>
    <xf numFmtId="3" fontId="22" fillId="0" borderId="2" xfId="0" applyNumberFormat="1" applyFont="1" applyBorder="1" applyAlignment="1">
      <alignment vertical="center"/>
    </xf>
    <xf numFmtId="3" fontId="14" fillId="0" borderId="2" xfId="1" applyNumberFormat="1" applyFont="1" applyBorder="1">
      <alignment vertical="center"/>
    </xf>
    <xf numFmtId="3" fontId="16" fillId="0" borderId="2" xfId="0" applyNumberFormat="1" applyFont="1" applyBorder="1"/>
    <xf numFmtId="0" fontId="15" fillId="0" borderId="2" xfId="0" applyFont="1" applyBorder="1"/>
    <xf numFmtId="3" fontId="23" fillId="0" borderId="2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3" fontId="24" fillId="0" borderId="2" xfId="0" applyNumberFormat="1" applyFont="1" applyBorder="1"/>
    <xf numFmtId="165" fontId="4" fillId="5" borderId="2" xfId="0" applyNumberFormat="1" applyFont="1" applyFill="1" applyBorder="1" applyAlignment="1">
      <alignment vertical="center"/>
    </xf>
    <xf numFmtId="0" fontId="5" fillId="5" borderId="2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3" fontId="22" fillId="6" borderId="2" xfId="0" applyNumberFormat="1" applyFont="1" applyFill="1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5" xfId="0" applyBorder="1"/>
    <xf numFmtId="0" fontId="7" fillId="2" borderId="9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4" fontId="0" fillId="0" borderId="2" xfId="0" applyNumberFormat="1" applyBorder="1"/>
    <xf numFmtId="3" fontId="0" fillId="0" borderId="2" xfId="0" applyNumberFormat="1" applyBorder="1"/>
    <xf numFmtId="167" fontId="0" fillId="0" borderId="2" xfId="0" applyNumberFormat="1" applyBorder="1"/>
    <xf numFmtId="0" fontId="0" fillId="0" borderId="2" xfId="0" applyBorder="1" applyAlignment="1">
      <alignment wrapText="1"/>
    </xf>
    <xf numFmtId="3" fontId="22" fillId="0" borderId="24" xfId="0" applyNumberFormat="1" applyFont="1" applyBorder="1" applyAlignment="1">
      <alignment vertical="center"/>
    </xf>
    <xf numFmtId="165" fontId="4" fillId="4" borderId="7" xfId="0" applyNumberFormat="1" applyFont="1" applyFill="1" applyBorder="1" applyAlignment="1">
      <alignment vertical="center" shrinkToFit="1"/>
    </xf>
    <xf numFmtId="165" fontId="4" fillId="4" borderId="8" xfId="0" applyNumberFormat="1" applyFont="1" applyFill="1" applyBorder="1" applyAlignment="1">
      <alignment vertical="center" shrinkToFit="1"/>
    </xf>
    <xf numFmtId="3" fontId="22" fillId="0" borderId="25" xfId="0" applyNumberFormat="1" applyFont="1" applyBorder="1" applyAlignment="1">
      <alignment vertical="center"/>
    </xf>
    <xf numFmtId="165" fontId="0" fillId="0" borderId="2" xfId="0" applyNumberFormat="1" applyBorder="1" applyAlignment="1">
      <alignment shrinkToFit="1"/>
    </xf>
    <xf numFmtId="4" fontId="7" fillId="0" borderId="3" xfId="0" applyNumberFormat="1" applyFont="1" applyBorder="1" applyAlignment="1">
      <alignment vertical="center"/>
    </xf>
    <xf numFmtId="4" fontId="7" fillId="0" borderId="4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4" fontId="7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165" fontId="4" fillId="3" borderId="7" xfId="0" applyNumberFormat="1" applyFont="1" applyFill="1" applyBorder="1" applyAlignment="1">
      <alignment vertical="center"/>
    </xf>
    <xf numFmtId="0" fontId="25" fillId="0" borderId="0" xfId="2">
      <alignment vertical="center"/>
    </xf>
    <xf numFmtId="0" fontId="26" fillId="0" borderId="1" xfId="2" applyFont="1" applyBorder="1" applyAlignment="1"/>
    <xf numFmtId="0" fontId="27" fillId="0" borderId="1" xfId="2" applyFont="1" applyBorder="1" applyAlignment="1"/>
    <xf numFmtId="0" fontId="28" fillId="0" borderId="1" xfId="2" applyFont="1" applyBorder="1" applyAlignment="1"/>
    <xf numFmtId="0" fontId="28" fillId="7" borderId="2" xfId="2" applyFont="1" applyFill="1" applyBorder="1" applyAlignment="1"/>
    <xf numFmtId="0" fontId="27" fillId="0" borderId="2" xfId="2" applyFont="1" applyBorder="1" applyAlignment="1"/>
    <xf numFmtId="0" fontId="27" fillId="0" borderId="2" xfId="2" applyFont="1" applyBorder="1" applyAlignment="1">
      <alignment horizontal="left" wrapText="1"/>
    </xf>
    <xf numFmtId="0" fontId="29" fillId="0" borderId="2" xfId="2" applyFont="1" applyBorder="1">
      <alignment vertical="center"/>
    </xf>
    <xf numFmtId="0" fontId="29" fillId="0" borderId="3" xfId="2" applyFont="1" applyBorder="1" applyAlignment="1">
      <alignment horizontal="left" vertical="center"/>
    </xf>
    <xf numFmtId="0" fontId="29" fillId="0" borderId="1" xfId="2" applyFont="1" applyBorder="1" applyAlignment="1">
      <alignment horizontal="left" vertical="center"/>
    </xf>
    <xf numFmtId="0" fontId="29" fillId="0" borderId="4" xfId="2" applyFont="1" applyBorder="1" applyAlignment="1">
      <alignment horizontal="left" vertical="center"/>
    </xf>
    <xf numFmtId="0" fontId="30" fillId="0" borderId="26" xfId="2" applyFont="1" applyBorder="1" applyAlignment="1">
      <alignment horizontal="right" vertical="center"/>
    </xf>
    <xf numFmtId="0" fontId="30" fillId="0" borderId="26" xfId="2" applyFont="1" applyBorder="1" applyAlignment="1">
      <alignment horizontal="right"/>
    </xf>
    <xf numFmtId="165" fontId="27" fillId="0" borderId="2" xfId="2" applyNumberFormat="1" applyFont="1" applyBorder="1" applyAlignment="1"/>
    <xf numFmtId="3" fontId="30" fillId="0" borderId="26" xfId="2" applyNumberFormat="1" applyFont="1" applyBorder="1" applyAlignment="1">
      <alignment horizontal="right"/>
    </xf>
    <xf numFmtId="0" fontId="25" fillId="0" borderId="26" xfId="2" applyBorder="1">
      <alignment vertical="center"/>
    </xf>
    <xf numFmtId="165" fontId="30" fillId="0" borderId="26" xfId="2" applyNumberFormat="1" applyFont="1" applyBorder="1" applyAlignment="1">
      <alignment horizontal="right" vertical="center"/>
    </xf>
    <xf numFmtId="165" fontId="31" fillId="9" borderId="7" xfId="2" applyNumberFormat="1" applyFont="1" applyFill="1" applyBorder="1">
      <alignment vertical="center"/>
    </xf>
    <xf numFmtId="0" fontId="29" fillId="0" borderId="2" xfId="2" applyFont="1" applyBorder="1" applyAlignment="1">
      <alignment horizontal="right" vertical="center"/>
    </xf>
    <xf numFmtId="0" fontId="32" fillId="10" borderId="3" xfId="2" applyFont="1" applyFill="1" applyBorder="1" applyAlignment="1">
      <alignment horizontal="left" vertical="center"/>
    </xf>
    <xf numFmtId="0" fontId="32" fillId="10" borderId="4" xfId="2" applyFont="1" applyFill="1" applyBorder="1" applyAlignment="1">
      <alignment horizontal="left" vertical="center"/>
    </xf>
    <xf numFmtId="165" fontId="31" fillId="10" borderId="7" xfId="2" applyNumberFormat="1" applyFont="1" applyFill="1" applyBorder="1">
      <alignment vertical="center"/>
    </xf>
    <xf numFmtId="0" fontId="30" fillId="0" borderId="26" xfId="2" applyFont="1" applyBorder="1" applyAlignment="1">
      <alignment horizontal="right" vertical="center" wrapText="1"/>
    </xf>
    <xf numFmtId="0" fontId="25" fillId="0" borderId="26" xfId="2" applyBorder="1" applyAlignment="1"/>
    <xf numFmtId="0" fontId="30" fillId="0" borderId="26" xfId="2" applyFont="1" applyBorder="1" applyAlignment="1">
      <alignment horizontal="left"/>
    </xf>
    <xf numFmtId="165" fontId="31" fillId="9" borderId="8" xfId="2" applyNumberFormat="1" applyFont="1" applyFill="1" applyBorder="1">
      <alignment vertical="center"/>
    </xf>
    <xf numFmtId="0" fontId="33" fillId="0" borderId="0" xfId="2" applyFont="1">
      <alignment vertical="center"/>
    </xf>
    <xf numFmtId="0" fontId="27" fillId="0" borderId="0" xfId="2" applyFont="1" applyAlignment="1">
      <alignment wrapText="1"/>
    </xf>
    <xf numFmtId="0" fontId="34" fillId="7" borderId="11" xfId="2" applyFont="1" applyFill="1" applyBorder="1" applyAlignment="1">
      <alignment horizontal="center" vertical="center" wrapText="1"/>
    </xf>
    <xf numFmtId="0" fontId="34" fillId="7" borderId="12" xfId="2" applyFont="1" applyFill="1" applyBorder="1" applyAlignment="1">
      <alignment horizontal="center" vertical="center" wrapText="1"/>
    </xf>
    <xf numFmtId="0" fontId="34" fillId="7" borderId="13" xfId="2" applyFont="1" applyFill="1" applyBorder="1" applyAlignment="1">
      <alignment horizontal="center" vertical="center" wrapText="1"/>
    </xf>
    <xf numFmtId="0" fontId="34" fillId="7" borderId="11" xfId="2" applyFont="1" applyFill="1" applyBorder="1" applyAlignment="1">
      <alignment horizontal="center" vertical="top" wrapText="1"/>
    </xf>
    <xf numFmtId="0" fontId="34" fillId="7" borderId="14" xfId="2" applyFont="1" applyFill="1" applyBorder="1" applyAlignment="1">
      <alignment horizontal="center" vertical="center" wrapText="1"/>
    </xf>
    <xf numFmtId="0" fontId="34" fillId="7" borderId="15" xfId="2" applyFont="1" applyFill="1" applyBorder="1" applyAlignment="1">
      <alignment horizontal="center" vertical="center" wrapText="1"/>
    </xf>
    <xf numFmtId="0" fontId="34" fillId="7" borderId="16" xfId="2" applyFont="1" applyFill="1" applyBorder="1" applyAlignment="1">
      <alignment horizontal="center" vertical="center" wrapText="1"/>
    </xf>
    <xf numFmtId="0" fontId="34" fillId="7" borderId="17" xfId="2" applyFont="1" applyFill="1" applyBorder="1" applyAlignment="1">
      <alignment horizontal="center" vertical="center" wrapText="1"/>
    </xf>
    <xf numFmtId="0" fontId="34" fillId="7" borderId="14" xfId="2" applyFont="1" applyFill="1" applyBorder="1" applyAlignment="1">
      <alignment horizontal="center" vertical="top" wrapText="1"/>
    </xf>
    <xf numFmtId="0" fontId="34" fillId="0" borderId="18" xfId="2" applyFont="1" applyBorder="1" applyAlignment="1">
      <alignment horizontal="center" vertical="center" wrapText="1"/>
    </xf>
    <xf numFmtId="0" fontId="34" fillId="0" borderId="15" xfId="2" applyFont="1" applyBorder="1" applyAlignment="1">
      <alignment horizontal="center" vertical="center" wrapText="1"/>
    </xf>
    <xf numFmtId="0" fontId="35" fillId="0" borderId="19" xfId="2" applyFont="1" applyBorder="1" applyAlignment="1">
      <alignment vertical="center" wrapText="1"/>
    </xf>
    <xf numFmtId="0" fontId="35" fillId="0" borderId="18" xfId="2" applyFont="1" applyBorder="1" applyAlignment="1">
      <alignment vertical="center" wrapText="1"/>
    </xf>
    <xf numFmtId="0" fontId="34" fillId="8" borderId="2" xfId="2" applyFont="1" applyFill="1" applyBorder="1">
      <alignment vertical="center"/>
    </xf>
    <xf numFmtId="0" fontId="27" fillId="8" borderId="3" xfId="2" applyFont="1" applyFill="1" applyBorder="1" applyAlignment="1"/>
    <xf numFmtId="0" fontId="27" fillId="8" borderId="1" xfId="2" applyFont="1" applyFill="1" applyBorder="1" applyAlignment="1"/>
    <xf numFmtId="0" fontId="27" fillId="8" borderId="4" xfId="2" applyFont="1" applyFill="1" applyBorder="1" applyAlignment="1"/>
    <xf numFmtId="3" fontId="27" fillId="0" borderId="0" xfId="2" applyNumberFormat="1" applyFont="1" applyAlignment="1"/>
    <xf numFmtId="165" fontId="30" fillId="0" borderId="26" xfId="2" applyNumberFormat="1" applyFont="1" applyBorder="1" applyAlignment="1">
      <alignment horizontal="right"/>
    </xf>
    <xf numFmtId="165" fontId="25" fillId="0" borderId="26" xfId="2" applyNumberFormat="1" applyBorder="1">
      <alignment vertical="center"/>
    </xf>
    <xf numFmtId="4" fontId="36" fillId="0" borderId="3" xfId="2" applyNumberFormat="1" applyFont="1" applyBorder="1">
      <alignment vertical="center"/>
    </xf>
    <xf numFmtId="4" fontId="36" fillId="0" borderId="4" xfId="2" applyNumberFormat="1" applyFont="1" applyBorder="1">
      <alignment vertical="center"/>
    </xf>
    <xf numFmtId="4" fontId="12" fillId="0" borderId="3" xfId="0" applyNumberFormat="1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165" fontId="0" fillId="0" borderId="0" xfId="0" applyNumberFormat="1"/>
    <xf numFmtId="0" fontId="39" fillId="11" borderId="12" xfId="0" applyFont="1" applyFill="1" applyBorder="1" applyAlignment="1">
      <alignment horizontal="center" vertical="center" wrapText="1"/>
    </xf>
    <xf numFmtId="0" fontId="39" fillId="11" borderId="13" xfId="0" applyFont="1" applyFill="1" applyBorder="1" applyAlignment="1">
      <alignment horizontal="center" vertical="center" wrapText="1"/>
    </xf>
    <xf numFmtId="0" fontId="39" fillId="11" borderId="11" xfId="0" applyFont="1" applyFill="1" applyBorder="1" applyAlignment="1">
      <alignment horizontal="center" vertical="center" wrapText="1"/>
    </xf>
    <xf numFmtId="0" fontId="39" fillId="11" borderId="11" xfId="0" applyFont="1" applyFill="1" applyBorder="1" applyAlignment="1">
      <alignment horizontal="center" vertical="top" wrapText="1"/>
    </xf>
    <xf numFmtId="0" fontId="39" fillId="11" borderId="16" xfId="0" applyFont="1" applyFill="1" applyBorder="1" applyAlignment="1">
      <alignment horizontal="center" vertical="center" wrapText="1"/>
    </xf>
    <xf numFmtId="0" fontId="39" fillId="11" borderId="17" xfId="0" applyFont="1" applyFill="1" applyBorder="1" applyAlignment="1">
      <alignment horizontal="center" vertical="center" wrapText="1"/>
    </xf>
    <xf numFmtId="0" fontId="39" fillId="11" borderId="14" xfId="0" applyFont="1" applyFill="1" applyBorder="1" applyAlignment="1">
      <alignment horizontal="center" vertical="center" wrapText="1"/>
    </xf>
    <xf numFmtId="0" fontId="39" fillId="11" borderId="15" xfId="0" applyFont="1" applyFill="1" applyBorder="1" applyAlignment="1">
      <alignment horizontal="center" vertical="center" wrapText="1"/>
    </xf>
    <xf numFmtId="0" fontId="39" fillId="11" borderId="14" xfId="0" applyFont="1" applyFill="1" applyBorder="1" applyAlignment="1">
      <alignment horizontal="center" vertical="top" wrapText="1"/>
    </xf>
    <xf numFmtId="0" fontId="39" fillId="11" borderId="27" xfId="0" applyFont="1" applyFill="1" applyBorder="1" applyAlignment="1">
      <alignment horizontal="center" vertical="center" wrapText="1"/>
    </xf>
    <xf numFmtId="0" fontId="40" fillId="0" borderId="19" xfId="0" applyFont="1" applyBorder="1" applyAlignment="1">
      <alignment vertical="center" wrapText="1"/>
    </xf>
    <xf numFmtId="0" fontId="40" fillId="0" borderId="18" xfId="0" applyFont="1" applyBorder="1" applyAlignment="1">
      <alignment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40" fillId="0" borderId="12" xfId="0" applyFont="1" applyBorder="1" applyAlignment="1">
      <alignment vertical="center" wrapText="1"/>
    </xf>
    <xf numFmtId="0" fontId="40" fillId="0" borderId="13" xfId="0" applyFont="1" applyBorder="1" applyAlignment="1">
      <alignment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11" borderId="2" xfId="0" applyFont="1" applyFill="1" applyBorder="1" applyAlignment="1">
      <alignment vertical="center"/>
    </xf>
    <xf numFmtId="0" fontId="39" fillId="11" borderId="3" xfId="0" applyFont="1" applyFill="1" applyBorder="1" applyAlignment="1">
      <alignment vertical="center"/>
    </xf>
    <xf numFmtId="165" fontId="1" fillId="0" borderId="2" xfId="0" applyNumberFormat="1" applyFont="1" applyBorder="1"/>
    <xf numFmtId="0" fontId="0" fillId="13" borderId="0" xfId="0" applyFill="1"/>
    <xf numFmtId="0" fontId="1" fillId="13" borderId="0" xfId="0" applyFont="1" applyFill="1" applyAlignment="1">
      <alignment horizontal="left"/>
    </xf>
    <xf numFmtId="164" fontId="0" fillId="0" borderId="2" xfId="3" applyFont="1" applyBorder="1"/>
    <xf numFmtId="0" fontId="8" fillId="0" borderId="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0" fillId="0" borderId="2" xfId="3" applyNumberFormat="1" applyFont="1" applyBorder="1"/>
    <xf numFmtId="0" fontId="7" fillId="0" borderId="1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41" fillId="0" borderId="2" xfId="0" applyFont="1" applyBorder="1" applyAlignment="1">
      <alignment horizontal="center"/>
    </xf>
    <xf numFmtId="165" fontId="0" fillId="5" borderId="2" xfId="0" applyNumberFormat="1" applyFill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1" fillId="0" borderId="32" xfId="0" applyNumberFormat="1" applyFont="1" applyBorder="1"/>
    <xf numFmtId="4" fontId="1" fillId="0" borderId="23" xfId="0" applyNumberFormat="1" applyFont="1" applyBorder="1"/>
    <xf numFmtId="4" fontId="1" fillId="0" borderId="33" xfId="0" applyNumberFormat="1" applyFont="1" applyBorder="1"/>
    <xf numFmtId="4" fontId="1" fillId="0" borderId="34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0" fontId="1" fillId="0" borderId="33" xfId="0" applyFont="1" applyBorder="1"/>
    <xf numFmtId="0" fontId="1" fillId="0" borderId="34" xfId="0" applyFont="1" applyBorder="1"/>
    <xf numFmtId="4" fontId="1" fillId="0" borderId="35" xfId="0" applyNumberFormat="1" applyFont="1" applyBorder="1"/>
    <xf numFmtId="4" fontId="1" fillId="0" borderId="22" xfId="0" applyNumberFormat="1" applyFont="1" applyBorder="1"/>
    <xf numFmtId="164" fontId="0" fillId="0" borderId="3" xfId="3" applyFont="1" applyBorder="1" applyAlignment="1"/>
    <xf numFmtId="167" fontId="1" fillId="0" borderId="4" xfId="0" applyNumberFormat="1" applyFont="1" applyBorder="1"/>
    <xf numFmtId="0" fontId="1" fillId="0" borderId="8" xfId="0" applyFont="1" applyBorder="1"/>
    <xf numFmtId="0" fontId="1" fillId="13" borderId="2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13" borderId="2" xfId="0" applyFont="1" applyFill="1" applyBorder="1"/>
    <xf numFmtId="165" fontId="0" fillId="0" borderId="2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4" fillId="5" borderId="3" xfId="0" applyNumberFormat="1" applyFont="1" applyFill="1" applyBorder="1" applyAlignment="1">
      <alignment vertical="center"/>
    </xf>
    <xf numFmtId="165" fontId="4" fillId="0" borderId="0" xfId="0" applyNumberFormat="1" applyFont="1" applyAlignment="1">
      <alignment vertical="center"/>
    </xf>
    <xf numFmtId="164" fontId="0" fillId="0" borderId="0" xfId="3" applyFont="1" applyFill="1" applyBorder="1"/>
    <xf numFmtId="165" fontId="4" fillId="14" borderId="7" xfId="0" applyNumberFormat="1" applyFont="1" applyFill="1" applyBorder="1" applyAlignment="1">
      <alignment vertical="center"/>
    </xf>
    <xf numFmtId="0" fontId="0" fillId="0" borderId="32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2" xfId="0" applyBorder="1"/>
    <xf numFmtId="167" fontId="1" fillId="0" borderId="3" xfId="0" applyNumberFormat="1" applyFont="1" applyBorder="1"/>
    <xf numFmtId="165" fontId="0" fillId="15" borderId="2" xfId="0" applyNumberFormat="1" applyFill="1" applyBorder="1"/>
    <xf numFmtId="165" fontId="0" fillId="0" borderId="3" xfId="0" applyNumberFormat="1" applyBorder="1"/>
    <xf numFmtId="165" fontId="0" fillId="0" borderId="0" xfId="3" applyNumberFormat="1" applyFont="1"/>
    <xf numFmtId="4" fontId="7" fillId="0" borderId="2" xfId="0" applyNumberFormat="1" applyFont="1" applyBorder="1" applyAlignment="1">
      <alignment vertical="center"/>
    </xf>
    <xf numFmtId="4" fontId="7" fillId="0" borderId="3" xfId="2" applyNumberFormat="1" applyFont="1" applyBorder="1">
      <alignment vertical="center"/>
    </xf>
    <xf numFmtId="164" fontId="1" fillId="0" borderId="2" xfId="3" applyFont="1" applyBorder="1" applyAlignment="1"/>
    <xf numFmtId="0" fontId="7" fillId="3" borderId="0" xfId="0" applyFont="1" applyFill="1" applyAlignment="1">
      <alignment vertical="center" textRotation="143"/>
    </xf>
    <xf numFmtId="0" fontId="1" fillId="16" borderId="2" xfId="0" applyFont="1" applyFill="1" applyBorder="1"/>
    <xf numFmtId="0" fontId="5" fillId="17" borderId="3" xfId="0" applyFont="1" applyFill="1" applyBorder="1" applyAlignment="1">
      <alignment horizontal="left" vertical="center"/>
    </xf>
    <xf numFmtId="0" fontId="5" fillId="17" borderId="2" xfId="0" applyFont="1" applyFill="1" applyBorder="1" applyAlignment="1">
      <alignment horizontal="left" vertical="center"/>
    </xf>
    <xf numFmtId="165" fontId="4" fillId="17" borderId="2" xfId="0" applyNumberFormat="1" applyFont="1" applyFill="1" applyBorder="1" applyAlignment="1">
      <alignment vertical="center"/>
    </xf>
    <xf numFmtId="0" fontId="5" fillId="17" borderId="22" xfId="0" applyFont="1" applyFill="1" applyBorder="1" applyAlignment="1">
      <alignment horizontal="left" vertical="center"/>
    </xf>
    <xf numFmtId="0" fontId="5" fillId="17" borderId="4" xfId="0" applyFont="1" applyFill="1" applyBorder="1" applyAlignment="1">
      <alignment horizontal="left" vertical="center"/>
    </xf>
    <xf numFmtId="0" fontId="7" fillId="16" borderId="2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top" wrapText="1"/>
    </xf>
    <xf numFmtId="0" fontId="7" fillId="16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65" fontId="22" fillId="0" borderId="2" xfId="0" applyNumberFormat="1" applyFont="1" applyBorder="1" applyAlignment="1">
      <alignment vertical="center"/>
    </xf>
    <xf numFmtId="165" fontId="23" fillId="0" borderId="2" xfId="0" applyNumberFormat="1" applyFont="1" applyBorder="1" applyAlignment="1">
      <alignment vertical="center"/>
    </xf>
    <xf numFmtId="165" fontId="14" fillId="0" borderId="2" xfId="0" applyNumberFormat="1" applyFont="1" applyBorder="1" applyAlignment="1">
      <alignment vertical="center"/>
    </xf>
    <xf numFmtId="165" fontId="15" fillId="0" borderId="2" xfId="0" applyNumberFormat="1" applyFont="1" applyBorder="1"/>
    <xf numFmtId="165" fontId="16" fillId="0" borderId="2" xfId="0" applyNumberFormat="1" applyFont="1" applyBorder="1"/>
    <xf numFmtId="165" fontId="14" fillId="0" borderId="2" xfId="1" applyNumberFormat="1" applyFont="1" applyBorder="1">
      <alignment vertical="center"/>
    </xf>
    <xf numFmtId="165" fontId="13" fillId="0" borderId="2" xfId="0" applyNumberFormat="1" applyFont="1" applyBorder="1"/>
    <xf numFmtId="165" fontId="22" fillId="6" borderId="2" xfId="0" applyNumberFormat="1" applyFont="1" applyFill="1" applyBorder="1" applyAlignment="1">
      <alignment vertical="center"/>
    </xf>
    <xf numFmtId="165" fontId="24" fillId="0" borderId="2" xfId="0" applyNumberFormat="1" applyFont="1" applyBorder="1"/>
    <xf numFmtId="0" fontId="7" fillId="16" borderId="3" xfId="0" applyFont="1" applyFill="1" applyBorder="1" applyAlignment="1">
      <alignment vertical="center"/>
    </xf>
    <xf numFmtId="0" fontId="7" fillId="16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2" fillId="0" borderId="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2" fillId="0" borderId="2" xfId="0" applyFont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vertical="center" wrapText="1"/>
    </xf>
    <xf numFmtId="165" fontId="4" fillId="4" borderId="7" xfId="0" applyNumberFormat="1" applyFont="1" applyFill="1" applyBorder="1"/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3" fontId="0" fillId="0" borderId="0" xfId="0" applyNumberFormat="1"/>
    <xf numFmtId="3" fontId="4" fillId="3" borderId="0" xfId="0" applyNumberFormat="1" applyFont="1" applyFill="1" applyAlignment="1">
      <alignment vertical="center"/>
    </xf>
    <xf numFmtId="0" fontId="45" fillId="0" borderId="2" xfId="0" applyFont="1" applyBorder="1"/>
    <xf numFmtId="0" fontId="44" fillId="0" borderId="2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43" fillId="0" borderId="3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4" xfId="0" applyFont="1" applyBorder="1" applyAlignment="1">
      <alignment horizontal="left" vertical="center"/>
    </xf>
    <xf numFmtId="165" fontId="45" fillId="4" borderId="7" xfId="0" applyNumberFormat="1" applyFont="1" applyFill="1" applyBorder="1" applyAlignment="1">
      <alignment vertical="center"/>
    </xf>
    <xf numFmtId="165" fontId="45" fillId="4" borderId="2" xfId="0" applyNumberFormat="1" applyFont="1" applyFill="1" applyBorder="1"/>
    <xf numFmtId="165" fontId="45" fillId="0" borderId="0" xfId="0" applyNumberFormat="1" applyFont="1"/>
    <xf numFmtId="0" fontId="43" fillId="0" borderId="2" xfId="0" applyFont="1" applyBorder="1" applyAlignment="1">
      <alignment horizontal="right" vertical="center"/>
    </xf>
    <xf numFmtId="0" fontId="45" fillId="0" borderId="0" xfId="0" applyFont="1"/>
    <xf numFmtId="0" fontId="46" fillId="5" borderId="3" xfId="0" applyFont="1" applyFill="1" applyBorder="1" applyAlignment="1">
      <alignment horizontal="left" vertical="center"/>
    </xf>
    <xf numFmtId="0" fontId="46" fillId="5" borderId="4" xfId="0" applyFont="1" applyFill="1" applyBorder="1" applyAlignment="1">
      <alignment horizontal="left" vertical="center"/>
    </xf>
    <xf numFmtId="165" fontId="45" fillId="5" borderId="7" xfId="0" applyNumberFormat="1" applyFont="1" applyFill="1" applyBorder="1" applyAlignment="1">
      <alignment vertical="center"/>
    </xf>
    <xf numFmtId="165" fontId="45" fillId="5" borderId="2" xfId="0" applyNumberFormat="1" applyFont="1" applyFill="1" applyBorder="1"/>
    <xf numFmtId="165" fontId="45" fillId="4" borderId="8" xfId="0" applyNumberFormat="1" applyFont="1" applyFill="1" applyBorder="1" applyAlignment="1">
      <alignment vertical="center"/>
    </xf>
    <xf numFmtId="0" fontId="44" fillId="2" borderId="2" xfId="0" applyFont="1" applyFill="1" applyBorder="1" applyAlignment="1">
      <alignment wrapText="1"/>
    </xf>
    <xf numFmtId="0" fontId="44" fillId="2" borderId="2" xfId="0" applyFont="1" applyFill="1" applyBorder="1" applyAlignment="1">
      <alignment vertical="center" wrapText="1"/>
    </xf>
    <xf numFmtId="165" fontId="44" fillId="0" borderId="2" xfId="0" applyNumberFormat="1" applyFont="1" applyBorder="1"/>
    <xf numFmtId="0" fontId="0" fillId="2" borderId="2" xfId="0" applyFill="1" applyBorder="1"/>
    <xf numFmtId="0" fontId="7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3" fontId="23" fillId="0" borderId="0" xfId="0" applyNumberFormat="1" applyFont="1" applyAlignment="1">
      <alignment vertical="center"/>
    </xf>
    <xf numFmtId="0" fontId="7" fillId="3" borderId="0" xfId="0" applyFont="1" applyFill="1" applyAlignment="1">
      <alignment horizontal="center" vertical="top" wrapText="1"/>
    </xf>
    <xf numFmtId="0" fontId="0" fillId="3" borderId="0" xfId="0" applyFill="1"/>
    <xf numFmtId="0" fontId="1" fillId="2" borderId="0" xfId="0" applyFont="1" applyFill="1"/>
    <xf numFmtId="0" fontId="8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3" fillId="2" borderId="3" xfId="0" applyFont="1" applyFill="1" applyBorder="1" applyAlignment="1">
      <alignment horizontal="right" vertical="center" wrapText="1"/>
    </xf>
    <xf numFmtId="0" fontId="43" fillId="2" borderId="1" xfId="0" applyFont="1" applyFill="1" applyBorder="1" applyAlignment="1">
      <alignment horizontal="right" vertical="center" wrapText="1"/>
    </xf>
    <xf numFmtId="0" fontId="43" fillId="2" borderId="4" xfId="0" applyFont="1" applyFill="1" applyBorder="1" applyAlignment="1">
      <alignment horizontal="right" vertical="center" wrapText="1"/>
    </xf>
    <xf numFmtId="0" fontId="43" fillId="3" borderId="3" xfId="0" applyFont="1" applyFill="1" applyBorder="1" applyAlignment="1">
      <alignment horizontal="left" vertical="center"/>
    </xf>
    <xf numFmtId="0" fontId="43" fillId="3" borderId="1" xfId="0" applyFont="1" applyFill="1" applyBorder="1" applyAlignment="1">
      <alignment horizontal="left" vertical="center"/>
    </xf>
    <xf numFmtId="0" fontId="43" fillId="3" borderId="4" xfId="0" applyFont="1" applyFill="1" applyBorder="1" applyAlignment="1">
      <alignment horizontal="left" vertical="center"/>
    </xf>
    <xf numFmtId="0" fontId="43" fillId="0" borderId="3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3" fillId="2" borderId="5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3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7" fillId="0" borderId="36" xfId="0" applyFont="1" applyBorder="1" applyAlignment="1">
      <alignment horizontal="center" wrapText="1"/>
    </xf>
    <xf numFmtId="0" fontId="7" fillId="2" borderId="32" xfId="0" applyFont="1" applyFill="1" applyBorder="1" applyAlignment="1">
      <alignment horizontal="center" vertical="center" textRotation="143"/>
    </xf>
    <xf numFmtId="0" fontId="7" fillId="2" borderId="23" xfId="0" applyFont="1" applyFill="1" applyBorder="1" applyAlignment="1">
      <alignment horizontal="center" vertical="center" textRotation="143"/>
    </xf>
    <xf numFmtId="0" fontId="7" fillId="2" borderId="33" xfId="0" applyFont="1" applyFill="1" applyBorder="1" applyAlignment="1">
      <alignment horizontal="center" vertical="center" textRotation="143"/>
    </xf>
    <xf numFmtId="0" fontId="7" fillId="2" borderId="34" xfId="0" applyFont="1" applyFill="1" applyBorder="1" applyAlignment="1">
      <alignment horizontal="center" vertical="center" textRotation="143"/>
    </xf>
    <xf numFmtId="0" fontId="7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36" fillId="0" borderId="3" xfId="2" applyFont="1" applyBorder="1" applyAlignment="1">
      <alignment horizontal="left" vertical="center"/>
    </xf>
    <xf numFmtId="0" fontId="36" fillId="0" borderId="1" xfId="2" applyFont="1" applyBorder="1" applyAlignment="1">
      <alignment horizontal="left" vertical="center"/>
    </xf>
    <xf numFmtId="0" fontId="36" fillId="0" borderId="4" xfId="2" applyFont="1" applyBorder="1" applyAlignment="1">
      <alignment horizontal="left" vertical="center"/>
    </xf>
    <xf numFmtId="0" fontId="34" fillId="7" borderId="3" xfId="2" applyFont="1" applyFill="1" applyBorder="1" applyAlignment="1">
      <alignment horizontal="center" vertical="center"/>
    </xf>
    <xf numFmtId="0" fontId="34" fillId="7" borderId="1" xfId="2" applyFont="1" applyFill="1" applyBorder="1" applyAlignment="1">
      <alignment horizontal="center" vertical="center"/>
    </xf>
    <xf numFmtId="0" fontId="34" fillId="7" borderId="4" xfId="2" applyFont="1" applyFill="1" applyBorder="1" applyAlignment="1">
      <alignment horizontal="center" vertical="center"/>
    </xf>
    <xf numFmtId="0" fontId="34" fillId="7" borderId="3" xfId="2" applyFont="1" applyFill="1" applyBorder="1" applyAlignment="1">
      <alignment horizontal="center" vertical="center" wrapText="1"/>
    </xf>
    <xf numFmtId="0" fontId="34" fillId="7" borderId="1" xfId="2" applyFont="1" applyFill="1" applyBorder="1" applyAlignment="1">
      <alignment horizontal="center" vertical="center" wrapText="1"/>
    </xf>
    <xf numFmtId="166" fontId="27" fillId="0" borderId="2" xfId="2" applyNumberFormat="1" applyFont="1" applyBorder="1" applyAlignment="1">
      <alignment horizontal="center"/>
    </xf>
    <xf numFmtId="0" fontId="27" fillId="0" borderId="2" xfId="2" applyFont="1" applyBorder="1" applyAlignment="1">
      <alignment horizontal="center"/>
    </xf>
    <xf numFmtId="0" fontId="35" fillId="0" borderId="2" xfId="2" applyFont="1" applyBorder="1" applyAlignment="1">
      <alignment horizontal="left" vertical="center" wrapText="1"/>
    </xf>
    <xf numFmtId="0" fontId="34" fillId="7" borderId="19" xfId="2" applyFont="1" applyFill="1" applyBorder="1" applyAlignment="1">
      <alignment horizontal="center" vertical="center" wrapText="1"/>
    </xf>
    <xf numFmtId="0" fontId="34" fillId="7" borderId="20" xfId="2" applyFont="1" applyFill="1" applyBorder="1" applyAlignment="1">
      <alignment horizontal="center" vertical="center" wrapText="1"/>
    </xf>
    <xf numFmtId="0" fontId="34" fillId="7" borderId="11" xfId="2" applyFont="1" applyFill="1" applyBorder="1" applyAlignment="1">
      <alignment horizontal="center" vertical="center" wrapText="1"/>
    </xf>
    <xf numFmtId="0" fontId="34" fillId="7" borderId="14" xfId="2" applyFont="1" applyFill="1" applyBorder="1" applyAlignment="1">
      <alignment horizontal="center" vertical="center" wrapText="1"/>
    </xf>
    <xf numFmtId="0" fontId="34" fillId="7" borderId="12" xfId="2" applyFont="1" applyFill="1" applyBorder="1" applyAlignment="1">
      <alignment horizontal="center" vertical="center" wrapText="1"/>
    </xf>
    <xf numFmtId="0" fontId="34" fillId="7" borderId="13" xfId="2" applyFont="1" applyFill="1" applyBorder="1" applyAlignment="1">
      <alignment horizontal="center" vertical="center" wrapText="1"/>
    </xf>
    <xf numFmtId="0" fontId="29" fillId="0" borderId="3" xfId="2" applyFont="1" applyBorder="1" applyAlignment="1">
      <alignment horizontal="left" vertical="center"/>
    </xf>
    <xf numFmtId="0" fontId="29" fillId="0" borderId="1" xfId="2" applyFont="1" applyBorder="1" applyAlignment="1">
      <alignment horizontal="left" vertical="center"/>
    </xf>
    <xf numFmtId="0" fontId="29" fillId="0" borderId="4" xfId="2" applyFont="1" applyBorder="1" applyAlignment="1">
      <alignment horizontal="left" vertical="center"/>
    </xf>
    <xf numFmtId="0" fontId="29" fillId="7" borderId="2" xfId="2" applyFont="1" applyFill="1" applyBorder="1" applyAlignment="1">
      <alignment horizontal="center" vertical="center"/>
    </xf>
    <xf numFmtId="0" fontId="34" fillId="7" borderId="9" xfId="2" applyFont="1" applyFill="1" applyBorder="1" applyAlignment="1">
      <alignment horizontal="center" vertical="center" wrapText="1"/>
    </xf>
    <xf numFmtId="0" fontId="34" fillId="7" borderId="0" xfId="2" applyFont="1" applyFill="1" applyAlignment="1">
      <alignment horizontal="center" vertical="center" wrapText="1"/>
    </xf>
    <xf numFmtId="0" fontId="34" fillId="7" borderId="10" xfId="2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/>
    </xf>
    <xf numFmtId="0" fontId="29" fillId="8" borderId="3" xfId="2" applyFont="1" applyFill="1" applyBorder="1" applyAlignment="1">
      <alignment horizontal="left" vertical="center"/>
    </xf>
    <xf numFmtId="0" fontId="29" fillId="8" borderId="1" xfId="2" applyFont="1" applyFill="1" applyBorder="1" applyAlignment="1">
      <alignment horizontal="left" vertical="center"/>
    </xf>
    <xf numFmtId="0" fontId="29" fillId="8" borderId="4" xfId="2" applyFont="1" applyFill="1" applyBorder="1" applyAlignment="1">
      <alignment horizontal="left" vertical="center"/>
    </xf>
    <xf numFmtId="0" fontId="28" fillId="7" borderId="2" xfId="2" applyFont="1" applyFill="1" applyBorder="1" applyAlignment="1">
      <alignment horizontal="center" vertical="center" wrapText="1"/>
    </xf>
    <xf numFmtId="0" fontId="27" fillId="0" borderId="3" xfId="2" applyFont="1" applyBorder="1" applyAlignment="1">
      <alignment horizontal="left" wrapText="1"/>
    </xf>
    <xf numFmtId="0" fontId="27" fillId="0" borderId="4" xfId="2" applyFont="1" applyBorder="1" applyAlignment="1">
      <alignment horizontal="left" wrapText="1"/>
    </xf>
    <xf numFmtId="0" fontId="28" fillId="0" borderId="2" xfId="2" applyFont="1" applyBorder="1" applyAlignment="1">
      <alignment horizontal="center"/>
    </xf>
    <xf numFmtId="0" fontId="28" fillId="0" borderId="1" xfId="2" applyFont="1" applyBorder="1" applyAlignment="1">
      <alignment horizontal="left"/>
    </xf>
    <xf numFmtId="0" fontId="29" fillId="7" borderId="5" xfId="2" applyFont="1" applyFill="1" applyBorder="1" applyAlignment="1">
      <alignment horizontal="center" vertical="center"/>
    </xf>
    <xf numFmtId="0" fontId="29" fillId="7" borderId="6" xfId="2" applyFont="1" applyFill="1" applyBorder="1" applyAlignment="1">
      <alignment horizontal="center" vertical="center"/>
    </xf>
    <xf numFmtId="0" fontId="29" fillId="7" borderId="3" xfId="2" applyFont="1" applyFill="1" applyBorder="1" applyAlignment="1">
      <alignment horizontal="right" vertical="center"/>
    </xf>
    <xf numFmtId="0" fontId="29" fillId="7" borderId="1" xfId="2" applyFont="1" applyFill="1" applyBorder="1" applyAlignment="1">
      <alignment horizontal="right" vertical="center"/>
    </xf>
    <xf numFmtId="0" fontId="29" fillId="7" borderId="4" xfId="2" applyFont="1" applyFill="1" applyBorder="1" applyAlignment="1">
      <alignment horizontal="right" vertical="center"/>
    </xf>
    <xf numFmtId="0" fontId="27" fillId="0" borderId="2" xfId="2" applyFont="1" applyBorder="1" applyAlignment="1">
      <alignment horizontal="left" wrapText="1"/>
    </xf>
    <xf numFmtId="0" fontId="28" fillId="7" borderId="2" xfId="2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9" fillId="12" borderId="28" xfId="0" applyFont="1" applyFill="1" applyBorder="1" applyAlignment="1">
      <alignment horizontal="center" vertical="center" wrapText="1"/>
    </xf>
    <xf numFmtId="0" fontId="39" fillId="12" borderId="29" xfId="0" applyFont="1" applyFill="1" applyBorder="1" applyAlignment="1">
      <alignment horizontal="center" vertical="center" wrapText="1"/>
    </xf>
    <xf numFmtId="0" fontId="39" fillId="12" borderId="30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center"/>
    </xf>
    <xf numFmtId="0" fontId="38" fillId="2" borderId="1" xfId="0" applyFont="1" applyFill="1" applyBorder="1" applyAlignment="1">
      <alignment horizontal="left" vertical="center"/>
    </xf>
    <xf numFmtId="0" fontId="38" fillId="2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/>
    </xf>
    <xf numFmtId="167" fontId="1" fillId="0" borderId="4" xfId="0" applyNumberFormat="1" applyFont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4" fontId="1" fillId="0" borderId="35" xfId="0" applyNumberFormat="1" applyFont="1" applyBorder="1" applyAlignment="1">
      <alignment horizontal="center"/>
    </xf>
    <xf numFmtId="4" fontId="1" fillId="0" borderId="22" xfId="0" applyNumberFormat="1" applyFont="1" applyBorder="1" applyAlignment="1">
      <alignment horizontal="center"/>
    </xf>
    <xf numFmtId="4" fontId="1" fillId="0" borderId="33" xfId="0" applyNumberFormat="1" applyFont="1" applyBorder="1" applyAlignment="1">
      <alignment horizontal="center"/>
    </xf>
    <xf numFmtId="4" fontId="1" fillId="0" borderId="34" xfId="0" applyNumberFormat="1" applyFont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4" fontId="1" fillId="0" borderId="32" xfId="0" applyNumberFormat="1" applyFont="1" applyBorder="1" applyAlignment="1">
      <alignment horizontal="center"/>
    </xf>
    <xf numFmtId="4" fontId="1" fillId="0" borderId="23" xfId="0" applyNumberFormat="1" applyFont="1" applyBorder="1" applyAlignment="1">
      <alignment horizontal="center"/>
    </xf>
    <xf numFmtId="0" fontId="5" fillId="5" borderId="2" xfId="0" applyFont="1" applyFill="1" applyBorder="1" applyAlignment="1">
      <alignment horizontal="left" vertical="center"/>
    </xf>
    <xf numFmtId="0" fontId="0" fillId="13" borderId="31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8" fillId="0" borderId="3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" fillId="0" borderId="31" xfId="0" applyFont="1" applyBorder="1" applyAlignment="1">
      <alignment horizontal="left"/>
    </xf>
    <xf numFmtId="0" fontId="5" fillId="5" borderId="33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34" xfId="0" applyFont="1" applyFill="1" applyBorder="1" applyAlignment="1">
      <alignment horizontal="left" vertical="center"/>
    </xf>
    <xf numFmtId="0" fontId="7" fillId="16" borderId="3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3" fillId="16" borderId="3" xfId="0" applyFont="1" applyFill="1" applyBorder="1" applyAlignment="1">
      <alignment horizontal="right" vertical="center"/>
    </xf>
    <xf numFmtId="0" fontId="3" fillId="16" borderId="1" xfId="0" applyFont="1" applyFill="1" applyBorder="1" applyAlignment="1">
      <alignment horizontal="right" vertical="center"/>
    </xf>
    <xf numFmtId="0" fontId="3" fillId="16" borderId="4" xfId="0" applyFont="1" applyFill="1" applyBorder="1" applyAlignment="1">
      <alignment horizontal="right" vertical="center"/>
    </xf>
    <xf numFmtId="0" fontId="1" fillId="16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1"/>
    <cellStyle name="Normal 3" xfId="2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165" formatCode="_-[$₦-469]\ * #,##0_-;\-[$₦-469]\ * #,##0_-;_-[$₦-469]\ * &quot;-&quot;_-;_-@_-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CHECOD%20Program\Desktop\Adonis%20AO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HECOD%20Program/Desktop/Adonis%20A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"/>
      <sheetName val="General Adminstrations"/>
      <sheetName val="Unit Cost Set-up"/>
      <sheetName val="AOP-Priority Mapping"/>
      <sheetName val="Customization"/>
      <sheetName val="HSSB Pillar 1"/>
      <sheetName val="HSSB Pillar 2"/>
      <sheetName val="HSSB Pillar 3"/>
      <sheetName val="HSSB Pillar 4"/>
      <sheetName val="HSSB Enabler 1"/>
      <sheetName val="Database"/>
      <sheetName val="HSSB Enabler 2"/>
      <sheetName val="HSSB Enabler 3"/>
      <sheetName val="Ingredient-based Costing"/>
      <sheetName val="AOP-Performance Monitoring Plan"/>
      <sheetName val="AOP-Resource Mapping"/>
      <sheetName val="Total Budget Summary"/>
      <sheetName val="AOP Summary Graphs &amp; Tables"/>
      <sheetName val="Expenditure Cost Category"/>
      <sheetName val="Priority Setting-AOP"/>
      <sheetName val="Non-HSSB Pillar 1"/>
      <sheetName val="Non-HSSB Pillar 2"/>
      <sheetName val="Non-HSSB Pillar 3"/>
      <sheetName val="Non-HSSB Pillar 4"/>
      <sheetName val="Non-HSSB Enabler 1"/>
      <sheetName val="Non-HSSB Enabler 2"/>
      <sheetName val="Non-HSSB Enabler 3"/>
      <sheetName val="Ingredient-based Costing 2"/>
      <sheetName val="AOP Performance Monitoring Plan"/>
      <sheetName val="AOP-Resource Mapping 2"/>
      <sheetName val="Total Budget Summary 2"/>
      <sheetName val="AOP Summary Tables &amp; Graphs"/>
      <sheetName val="Database 1"/>
      <sheetName val="Recurrent profile help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"/>
      <sheetName val="General Adminstrations"/>
      <sheetName val="Unit Cost Set-up"/>
      <sheetName val="AOP-Priority Mapping"/>
      <sheetName val="Customization"/>
      <sheetName val="HSSB Pillar 1"/>
      <sheetName val="HSSB Pillar 2"/>
      <sheetName val="HSSB Pillar 3"/>
      <sheetName val="HSSB Pillar 4"/>
      <sheetName val="HSSB Enabler 1"/>
      <sheetName val="Database"/>
      <sheetName val="HSSB Enabler 2"/>
      <sheetName val="HSSB Enabler 3"/>
      <sheetName val="Ingredient-based Costing"/>
      <sheetName val="AOP-Performance Monitoring Plan"/>
      <sheetName val="AOP-Resource Mapping"/>
      <sheetName val="Total Budget Summary"/>
      <sheetName val="AOP Summary Graphs &amp; Tables"/>
      <sheetName val="Expenditure Cost Category"/>
      <sheetName val="Priority Setting-AOP"/>
      <sheetName val="Non-HSSB Pillar 1"/>
      <sheetName val="Non-HSSB Pillar 2"/>
      <sheetName val="Non-HSSB Pillar 3"/>
      <sheetName val="Non-HSSB Pillar 4"/>
      <sheetName val="Non-HSSB Enabler 1"/>
      <sheetName val="Non-HSSB Enabler 2"/>
      <sheetName val="Non-HSSB Enabler 3"/>
      <sheetName val="Ingredient-based Costing 2"/>
      <sheetName val="AOP Performance Monitoring Plan"/>
      <sheetName val="AOP-Resource Mapping 2"/>
      <sheetName val="Total Budget Summary 2"/>
      <sheetName val="AOP Summary Tables &amp; Graphs"/>
      <sheetName val="Database 1"/>
      <sheetName val="Recurrent profile helpers"/>
    </sheetNames>
    <sheetDataSet>
      <sheetData sheetId="0"/>
      <sheetData sheetId="1"/>
      <sheetData sheetId="2"/>
      <sheetData sheetId="3">
        <row r="1">
          <cell r="A1">
            <v>0</v>
          </cell>
        </row>
        <row r="2">
          <cell r="A2" t="str">
            <v>Health Sector Strategic Blueprint (HSSB) Mapping</v>
          </cell>
        </row>
        <row r="3">
          <cell r="A3">
            <v>0</v>
          </cell>
        </row>
        <row r="4">
          <cell r="A4">
            <v>0</v>
          </cell>
        </row>
        <row r="5">
          <cell r="A5">
            <v>1.1000000000000001</v>
          </cell>
        </row>
        <row r="6">
          <cell r="A6" t="str">
            <v>1.1.1</v>
          </cell>
        </row>
        <row r="7">
          <cell r="A7" t="str">
            <v>1.1.1.1</v>
          </cell>
        </row>
        <row r="8">
          <cell r="A8" t="str">
            <v>1.1.1.2</v>
          </cell>
        </row>
        <row r="9">
          <cell r="A9" t="str">
            <v>1.1.1.3</v>
          </cell>
        </row>
        <row r="10">
          <cell r="A10">
            <v>1.2</v>
          </cell>
        </row>
        <row r="11">
          <cell r="A11" t="str">
            <v>1.2.2</v>
          </cell>
        </row>
        <row r="12">
          <cell r="A12" t="str">
            <v>1.2.2.1</v>
          </cell>
        </row>
        <row r="13">
          <cell r="A13" t="str">
            <v>1.2.2.2</v>
          </cell>
        </row>
        <row r="14">
          <cell r="A14">
            <v>1.3</v>
          </cell>
        </row>
        <row r="15">
          <cell r="A15" t="str">
            <v>1.3.3</v>
          </cell>
        </row>
        <row r="16">
          <cell r="A16" t="str">
            <v>1.3.3.1</v>
          </cell>
        </row>
        <row r="17">
          <cell r="A17" t="str">
            <v>1.3.3.2</v>
          </cell>
        </row>
        <row r="18">
          <cell r="A18" t="str">
            <v>1.3.3.3</v>
          </cell>
        </row>
        <row r="19">
          <cell r="A19">
            <v>1.4</v>
          </cell>
        </row>
        <row r="20">
          <cell r="A20" t="str">
            <v>1.4.4</v>
          </cell>
        </row>
        <row r="21">
          <cell r="A21" t="str">
            <v>1.4.4.1</v>
          </cell>
        </row>
        <row r="22">
          <cell r="A22" t="str">
            <v>1.4.4.2</v>
          </cell>
        </row>
        <row r="23">
          <cell r="A23" t="str">
            <v>1.4.4.3</v>
          </cell>
        </row>
        <row r="24">
          <cell r="A24" t="str">
            <v>1.4.4.4</v>
          </cell>
        </row>
        <row r="25">
          <cell r="A25" t="str">
            <v>1.4.4.5</v>
          </cell>
        </row>
        <row r="26">
          <cell r="A26" t="str">
            <v>1.4.4.6</v>
          </cell>
        </row>
        <row r="27">
          <cell r="A27" t="str">
            <v>1.4.4.7</v>
          </cell>
        </row>
        <row r="28">
          <cell r="A28" t="str">
            <v>1.4.4.8</v>
          </cell>
        </row>
        <row r="29">
          <cell r="A29" t="str">
            <v>1.4.4.9</v>
          </cell>
        </row>
        <row r="30">
          <cell r="A30" t="str">
            <v>1.4.4.10</v>
          </cell>
        </row>
        <row r="31">
          <cell r="A31" t="str">
            <v>1.4.5</v>
          </cell>
        </row>
        <row r="32">
          <cell r="A32" t="str">
            <v>1.4.5.1</v>
          </cell>
        </row>
        <row r="33">
          <cell r="A33" t="str">
            <v>1.4.5.2</v>
          </cell>
        </row>
        <row r="34">
          <cell r="A34" t="str">
            <v>1.4.5.3</v>
          </cell>
        </row>
        <row r="35">
          <cell r="A35">
            <v>0</v>
          </cell>
        </row>
        <row r="36">
          <cell r="A36">
            <v>2.5</v>
          </cell>
        </row>
        <row r="37">
          <cell r="A37" t="str">
            <v>2.5.6</v>
          </cell>
        </row>
        <row r="38">
          <cell r="A38" t="str">
            <v>2.5.6.1</v>
          </cell>
        </row>
        <row r="39">
          <cell r="A39" t="str">
            <v>2.5.6.2</v>
          </cell>
        </row>
        <row r="40">
          <cell r="A40" t="str">
            <v>2.5.6.3</v>
          </cell>
        </row>
        <row r="41">
          <cell r="A41" t="str">
            <v>2.5.6.4</v>
          </cell>
        </row>
        <row r="42">
          <cell r="A42" t="str">
            <v>2.5.6.5</v>
          </cell>
        </row>
        <row r="43">
          <cell r="A43" t="str">
            <v>2.5.6.6</v>
          </cell>
        </row>
        <row r="44">
          <cell r="A44" t="str">
            <v>2.5.6.7</v>
          </cell>
        </row>
        <row r="45">
          <cell r="A45" t="str">
            <v>2.5.6.8</v>
          </cell>
        </row>
        <row r="46">
          <cell r="A46" t="str">
            <v>2.5.6.9</v>
          </cell>
        </row>
        <row r="47">
          <cell r="A47" t="str">
            <v>2.5.6.10</v>
          </cell>
        </row>
        <row r="48">
          <cell r="A48" t="str">
            <v>2.5.6.11</v>
          </cell>
        </row>
        <row r="49">
          <cell r="A49" t="str">
            <v>2.5.6.12</v>
          </cell>
        </row>
        <row r="50">
          <cell r="A50" t="str">
            <v>2.5.7</v>
          </cell>
        </row>
        <row r="51">
          <cell r="A51" t="str">
            <v>2.5.7.1</v>
          </cell>
        </row>
        <row r="52">
          <cell r="A52" t="str">
            <v>2.5.7.2</v>
          </cell>
        </row>
        <row r="53">
          <cell r="A53" t="str">
            <v>2.5.7.3</v>
          </cell>
        </row>
        <row r="54">
          <cell r="A54">
            <v>2.6</v>
          </cell>
        </row>
        <row r="55">
          <cell r="A55" t="str">
            <v>2.6.8</v>
          </cell>
        </row>
        <row r="56">
          <cell r="A56" t="str">
            <v>2.6.8.1</v>
          </cell>
        </row>
        <row r="57">
          <cell r="A57" t="str">
            <v>2.6.8.2</v>
          </cell>
        </row>
        <row r="58">
          <cell r="A58" t="str">
            <v>2.6.8.3</v>
          </cell>
        </row>
        <row r="59">
          <cell r="A59" t="str">
            <v>2.6.8.4</v>
          </cell>
        </row>
        <row r="60">
          <cell r="A60" t="str">
            <v>2.6.8.5</v>
          </cell>
        </row>
        <row r="61">
          <cell r="A61" t="str">
            <v>2.6.8.6</v>
          </cell>
        </row>
        <row r="62">
          <cell r="A62" t="str">
            <v>2.6.8.7</v>
          </cell>
        </row>
        <row r="63">
          <cell r="A63" t="str">
            <v>2.6.8.8</v>
          </cell>
        </row>
        <row r="64">
          <cell r="A64" t="str">
            <v>2.6.8.9</v>
          </cell>
        </row>
        <row r="65">
          <cell r="A65" t="str">
            <v>2.6.9</v>
          </cell>
        </row>
        <row r="66">
          <cell r="A66" t="str">
            <v>2.6.9.1</v>
          </cell>
        </row>
        <row r="67">
          <cell r="A67" t="str">
            <v>2.6.9.2</v>
          </cell>
        </row>
        <row r="68">
          <cell r="A68" t="str">
            <v>2.6.9.3</v>
          </cell>
        </row>
        <row r="69">
          <cell r="A69" t="str">
            <v>2.6.9.4</v>
          </cell>
        </row>
        <row r="70">
          <cell r="A70" t="str">
            <v>2.6.9.5</v>
          </cell>
        </row>
        <row r="71">
          <cell r="A71" t="str">
            <v>2.6.9.6</v>
          </cell>
        </row>
        <row r="72">
          <cell r="A72" t="str">
            <v>2.6.9.7</v>
          </cell>
        </row>
        <row r="73">
          <cell r="A73" t="str">
            <v>2.6.9.8</v>
          </cell>
        </row>
        <row r="74">
          <cell r="A74" t="str">
            <v>2.6.9.9</v>
          </cell>
        </row>
        <row r="75">
          <cell r="A75" t="str">
            <v>2.6.10</v>
          </cell>
        </row>
        <row r="76">
          <cell r="A76" t="str">
            <v>2.6.10.1</v>
          </cell>
        </row>
        <row r="77">
          <cell r="A77" t="str">
            <v>2.6.10.2</v>
          </cell>
        </row>
        <row r="78">
          <cell r="A78" t="str">
            <v>2.6.10.3</v>
          </cell>
        </row>
        <row r="79">
          <cell r="A79" t="str">
            <v>2.6.10.4</v>
          </cell>
        </row>
        <row r="80">
          <cell r="A80" t="str">
            <v>2.6.10.5</v>
          </cell>
        </row>
        <row r="81">
          <cell r="A81" t="str">
            <v>2.6.10.6</v>
          </cell>
        </row>
        <row r="82">
          <cell r="A82" t="str">
            <v>2.6.10.7</v>
          </cell>
        </row>
        <row r="83">
          <cell r="A83" t="str">
            <v>2.6.10.8</v>
          </cell>
        </row>
        <row r="84">
          <cell r="A84" t="str">
            <v>2.6.10.9</v>
          </cell>
        </row>
        <row r="85">
          <cell r="A85" t="str">
            <v>2.6.10.10</v>
          </cell>
        </row>
        <row r="86">
          <cell r="A86" t="str">
            <v>2.6.10.11</v>
          </cell>
        </row>
        <row r="87">
          <cell r="A87" t="str">
            <v>2.6.10.12</v>
          </cell>
        </row>
        <row r="88">
          <cell r="A88">
            <v>2.7</v>
          </cell>
        </row>
        <row r="89">
          <cell r="A89" t="str">
            <v>2.7.11</v>
          </cell>
        </row>
        <row r="90">
          <cell r="A90" t="str">
            <v>2.7.11.1</v>
          </cell>
        </row>
        <row r="91">
          <cell r="A91" t="str">
            <v>2.7.11.2</v>
          </cell>
        </row>
        <row r="92">
          <cell r="A92" t="str">
            <v>2.7.11.3</v>
          </cell>
        </row>
        <row r="93">
          <cell r="A93" t="str">
            <v>2.7.11.4</v>
          </cell>
        </row>
        <row r="94">
          <cell r="A94" t="str">
            <v>2.7.11.5</v>
          </cell>
        </row>
        <row r="95">
          <cell r="A95" t="str">
            <v>2.7.11.6</v>
          </cell>
        </row>
        <row r="96">
          <cell r="A96">
            <v>2.8</v>
          </cell>
        </row>
        <row r="97">
          <cell r="A97" t="str">
            <v>2.8.12</v>
          </cell>
        </row>
        <row r="98">
          <cell r="A98" t="str">
            <v>2.8.12.1</v>
          </cell>
        </row>
        <row r="99">
          <cell r="A99" t="str">
            <v>2.8.12.2</v>
          </cell>
        </row>
        <row r="100">
          <cell r="A100" t="str">
            <v>2.8.12.3</v>
          </cell>
        </row>
        <row r="101">
          <cell r="A101" t="str">
            <v>2.8.12.4</v>
          </cell>
        </row>
        <row r="102">
          <cell r="A102" t="str">
            <v>2.8.12.5</v>
          </cell>
        </row>
        <row r="103">
          <cell r="A103" t="str">
            <v>2.8.12.6</v>
          </cell>
        </row>
        <row r="104">
          <cell r="A104" t="str">
            <v>2.8.12.7</v>
          </cell>
        </row>
        <row r="105">
          <cell r="A105" t="str">
            <v>2.8.12.8</v>
          </cell>
        </row>
        <row r="106">
          <cell r="A106" t="str">
            <v>2.8.12.9</v>
          </cell>
        </row>
        <row r="107">
          <cell r="A107" t="str">
            <v>2.8.12.10</v>
          </cell>
        </row>
        <row r="108">
          <cell r="A108" t="str">
            <v>2.8.12.11</v>
          </cell>
        </row>
        <row r="109">
          <cell r="A109" t="str">
            <v>2.8.12.12</v>
          </cell>
        </row>
        <row r="110">
          <cell r="A110" t="str">
            <v>2.8.12.13</v>
          </cell>
        </row>
        <row r="111">
          <cell r="A111" t="str">
            <v>2.8.12.14</v>
          </cell>
        </row>
        <row r="112">
          <cell r="A112" t="str">
            <v>2.8.12.15</v>
          </cell>
        </row>
        <row r="113">
          <cell r="A113" t="str">
            <v>2.8.12.16</v>
          </cell>
        </row>
        <row r="114">
          <cell r="A114" t="str">
            <v>2.8.12.17</v>
          </cell>
        </row>
        <row r="115">
          <cell r="A115" t="str">
            <v>2.8.12.18</v>
          </cell>
        </row>
        <row r="116">
          <cell r="A116" t="str">
            <v>2.8.12.19</v>
          </cell>
        </row>
        <row r="117">
          <cell r="A117" t="str">
            <v>2.8.12.20</v>
          </cell>
        </row>
        <row r="118">
          <cell r="A118" t="str">
            <v>2.8.12.21</v>
          </cell>
        </row>
        <row r="119">
          <cell r="A119" t="str">
            <v>2.8.12.22</v>
          </cell>
        </row>
        <row r="120">
          <cell r="A120" t="str">
            <v>2.8.12.23</v>
          </cell>
        </row>
        <row r="121">
          <cell r="A121" t="str">
            <v>2.8.12.24</v>
          </cell>
        </row>
        <row r="122">
          <cell r="A122" t="str">
            <v>2.8.12.25</v>
          </cell>
        </row>
        <row r="123">
          <cell r="A123" t="str">
            <v>2.8.12.26</v>
          </cell>
        </row>
        <row r="124">
          <cell r="A124" t="str">
            <v>2.8.12.27</v>
          </cell>
        </row>
        <row r="125">
          <cell r="A125" t="str">
            <v>2.8.12.28</v>
          </cell>
        </row>
        <row r="126">
          <cell r="A126" t="str">
            <v>2.8.12.29</v>
          </cell>
        </row>
        <row r="127">
          <cell r="A127" t="str">
            <v>2.8.12.30</v>
          </cell>
        </row>
        <row r="128">
          <cell r="A128" t="str">
            <v>2.8.12.31</v>
          </cell>
        </row>
        <row r="129">
          <cell r="A129" t="str">
            <v>2.8.12.32</v>
          </cell>
        </row>
        <row r="130">
          <cell r="A130" t="str">
            <v>2.8.12.33</v>
          </cell>
        </row>
        <row r="131">
          <cell r="A131" t="str">
            <v>2.8.12.34</v>
          </cell>
        </row>
        <row r="132">
          <cell r="A132" t="str">
            <v>2.8.12.35</v>
          </cell>
        </row>
        <row r="133">
          <cell r="A133" t="str">
            <v>2.8.12.36</v>
          </cell>
        </row>
        <row r="134">
          <cell r="A134" t="str">
            <v>2.8.12.37</v>
          </cell>
        </row>
        <row r="135">
          <cell r="A135" t="str">
            <v>2.8.12.38</v>
          </cell>
        </row>
        <row r="136">
          <cell r="A136" t="str">
            <v>2.8.12.39</v>
          </cell>
        </row>
        <row r="137">
          <cell r="A137" t="str">
            <v>2.8.12.40</v>
          </cell>
        </row>
        <row r="138">
          <cell r="A138" t="str">
            <v>2.8.12.41</v>
          </cell>
        </row>
        <row r="139">
          <cell r="A139" t="str">
            <v>2.8.12.42</v>
          </cell>
        </row>
        <row r="140">
          <cell r="A140" t="str">
            <v>2.8.12.43</v>
          </cell>
        </row>
        <row r="141">
          <cell r="A141" t="str">
            <v>2.8.12.44</v>
          </cell>
        </row>
        <row r="142">
          <cell r="A142" t="str">
            <v>2.8.12.45</v>
          </cell>
        </row>
        <row r="143">
          <cell r="A143" t="str">
            <v>2.8.12.46</v>
          </cell>
        </row>
        <row r="144">
          <cell r="A144" t="str">
            <v>2.8.12.47</v>
          </cell>
        </row>
        <row r="145">
          <cell r="A145" t="str">
            <v>2.8.12.48</v>
          </cell>
        </row>
        <row r="146">
          <cell r="A146" t="str">
            <v>2.8.12.49</v>
          </cell>
        </row>
        <row r="147">
          <cell r="A147" t="str">
            <v>2.8.12.50</v>
          </cell>
        </row>
        <row r="148">
          <cell r="A148" t="str">
            <v>2.8.12.51</v>
          </cell>
        </row>
        <row r="149">
          <cell r="A149" t="str">
            <v>2.8.12.52</v>
          </cell>
        </row>
        <row r="150">
          <cell r="A150" t="str">
            <v>2.8.12.53</v>
          </cell>
        </row>
        <row r="151">
          <cell r="A151" t="str">
            <v>2.8.12.54</v>
          </cell>
        </row>
        <row r="152">
          <cell r="A152" t="str">
            <v>2.8.12.55</v>
          </cell>
        </row>
        <row r="153">
          <cell r="A153" t="str">
            <v>2.8.12.56</v>
          </cell>
        </row>
        <row r="154">
          <cell r="A154" t="str">
            <v>2.8.12.57</v>
          </cell>
        </row>
        <row r="155">
          <cell r="A155" t="str">
            <v>2.8.12.58</v>
          </cell>
        </row>
        <row r="156">
          <cell r="A156" t="str">
            <v>2.8.12.59</v>
          </cell>
        </row>
        <row r="157">
          <cell r="A157" t="str">
            <v>2.8.12.60</v>
          </cell>
        </row>
        <row r="158">
          <cell r="A158" t="str">
            <v>2.8.12.61</v>
          </cell>
        </row>
        <row r="159">
          <cell r="A159" t="str">
            <v>2.8.12.62</v>
          </cell>
        </row>
        <row r="160">
          <cell r="A160" t="str">
            <v>2.8.12.63</v>
          </cell>
        </row>
        <row r="161">
          <cell r="A161" t="str">
            <v>2.8.12.64</v>
          </cell>
        </row>
        <row r="162">
          <cell r="A162" t="str">
            <v>2.8.12.65</v>
          </cell>
        </row>
        <row r="163">
          <cell r="A163" t="str">
            <v>2.8.12.66</v>
          </cell>
        </row>
        <row r="164">
          <cell r="A164" t="str">
            <v>2.8.12.67</v>
          </cell>
        </row>
        <row r="165">
          <cell r="A165" t="str">
            <v>2.8.12.68</v>
          </cell>
        </row>
        <row r="166">
          <cell r="A166" t="str">
            <v>2.8.13</v>
          </cell>
        </row>
        <row r="167">
          <cell r="A167" t="str">
            <v>2.8.13.1</v>
          </cell>
        </row>
        <row r="168">
          <cell r="A168" t="str">
            <v>2.8.13.2</v>
          </cell>
        </row>
        <row r="169">
          <cell r="A169" t="str">
            <v>2.8.13.3</v>
          </cell>
        </row>
        <row r="170">
          <cell r="A170" t="str">
            <v>2.8.13.4</v>
          </cell>
        </row>
        <row r="171">
          <cell r="A171" t="str">
            <v>2.8.13.5</v>
          </cell>
        </row>
        <row r="172">
          <cell r="A172" t="str">
            <v>2.8.13.6</v>
          </cell>
        </row>
        <row r="173">
          <cell r="A173" t="str">
            <v>2.8.13.7</v>
          </cell>
        </row>
        <row r="174">
          <cell r="A174" t="str">
            <v>2.8.13.8</v>
          </cell>
        </row>
        <row r="175">
          <cell r="A175" t="str">
            <v>2.8.13.9</v>
          </cell>
        </row>
        <row r="176">
          <cell r="A176" t="str">
            <v>2.8.13.10</v>
          </cell>
        </row>
        <row r="177">
          <cell r="A177" t="str">
            <v>2.8.13.11</v>
          </cell>
        </row>
        <row r="178">
          <cell r="A178" t="str">
            <v>2.8.13.12</v>
          </cell>
        </row>
        <row r="179">
          <cell r="A179" t="str">
            <v>2.8.13.13</v>
          </cell>
        </row>
        <row r="180">
          <cell r="A180" t="str">
            <v>2.8.13.14</v>
          </cell>
        </row>
        <row r="181">
          <cell r="A181" t="str">
            <v>2.8.13.15</v>
          </cell>
        </row>
        <row r="182">
          <cell r="A182" t="str">
            <v>2.8.13.16</v>
          </cell>
        </row>
        <row r="183">
          <cell r="A183" t="str">
            <v>2.8.13.17</v>
          </cell>
        </row>
        <row r="184">
          <cell r="A184" t="str">
            <v>2.8.13.18</v>
          </cell>
        </row>
        <row r="185">
          <cell r="A185" t="str">
            <v>2.8.13.19</v>
          </cell>
        </row>
        <row r="186">
          <cell r="A186" t="str">
            <v>2.8.13.20</v>
          </cell>
        </row>
        <row r="187">
          <cell r="A187" t="str">
            <v>2.8.13.21</v>
          </cell>
        </row>
        <row r="188">
          <cell r="A188" t="str">
            <v>2.8.13.22</v>
          </cell>
        </row>
        <row r="189">
          <cell r="A189" t="str">
            <v>2.8.13.23</v>
          </cell>
        </row>
        <row r="190">
          <cell r="A190" t="str">
            <v>2.8.13.24</v>
          </cell>
        </row>
        <row r="191">
          <cell r="A191" t="str">
            <v>2.8.13.25</v>
          </cell>
        </row>
        <row r="192">
          <cell r="A192" t="str">
            <v>2.8.13.26</v>
          </cell>
        </row>
        <row r="193">
          <cell r="A193" t="str">
            <v>2.8.13.27</v>
          </cell>
        </row>
        <row r="194">
          <cell r="A194" t="str">
            <v>2.8.13.28</v>
          </cell>
        </row>
        <row r="195">
          <cell r="A195" t="str">
            <v>2.8.13.29</v>
          </cell>
        </row>
        <row r="196">
          <cell r="A196" t="str">
            <v>2.8.13.30</v>
          </cell>
        </row>
        <row r="197">
          <cell r="A197" t="str">
            <v>2.8.13.31</v>
          </cell>
        </row>
        <row r="198">
          <cell r="A198" t="str">
            <v>2.8.13.32</v>
          </cell>
        </row>
        <row r="199">
          <cell r="A199" t="str">
            <v>2.8.14</v>
          </cell>
        </row>
        <row r="200">
          <cell r="A200" t="str">
            <v>2.8.14.1</v>
          </cell>
        </row>
        <row r="201">
          <cell r="A201" t="str">
            <v>2.8.14.2</v>
          </cell>
        </row>
        <row r="202">
          <cell r="A202" t="str">
            <v>2.8.14.3</v>
          </cell>
        </row>
        <row r="203">
          <cell r="A203" t="str">
            <v>2.8.14.4</v>
          </cell>
        </row>
        <row r="204">
          <cell r="A204" t="str">
            <v>2.8.14.5</v>
          </cell>
        </row>
        <row r="205">
          <cell r="A205">
            <v>2.9</v>
          </cell>
        </row>
        <row r="206">
          <cell r="A206" t="str">
            <v>2.9.15</v>
          </cell>
        </row>
        <row r="207">
          <cell r="A207" t="str">
            <v>2.9.15.1</v>
          </cell>
        </row>
        <row r="208">
          <cell r="A208" t="str">
            <v>2.9.15.2</v>
          </cell>
        </row>
        <row r="209">
          <cell r="A209" t="str">
            <v>2.9.15.3</v>
          </cell>
        </row>
        <row r="210">
          <cell r="A210" t="str">
            <v>2.9.15.4</v>
          </cell>
        </row>
        <row r="211">
          <cell r="A211" t="str">
            <v>2.9.15.5</v>
          </cell>
        </row>
        <row r="212">
          <cell r="A212" t="str">
            <v>2.9.15.6</v>
          </cell>
        </row>
        <row r="213">
          <cell r="A213" t="str">
            <v>2.9.15.7</v>
          </cell>
        </row>
        <row r="214">
          <cell r="A214">
            <v>0</v>
          </cell>
        </row>
        <row r="215">
          <cell r="A215">
            <v>3.1</v>
          </cell>
        </row>
        <row r="216">
          <cell r="A216" t="str">
            <v>3.10.16</v>
          </cell>
        </row>
        <row r="217">
          <cell r="A217" t="str">
            <v>3.10.16.1</v>
          </cell>
        </row>
        <row r="218">
          <cell r="A218" t="str">
            <v>3.10.16.2</v>
          </cell>
        </row>
        <row r="219">
          <cell r="A219" t="str">
            <v>3.10.16.3</v>
          </cell>
        </row>
        <row r="220">
          <cell r="A220" t="str">
            <v>3.10.16.4</v>
          </cell>
        </row>
        <row r="221">
          <cell r="A221" t="str">
            <v>3.10.16.5</v>
          </cell>
        </row>
        <row r="222">
          <cell r="A222" t="str">
            <v>3.10.16.6</v>
          </cell>
        </row>
        <row r="223">
          <cell r="A223">
            <v>3.11</v>
          </cell>
        </row>
        <row r="224">
          <cell r="A224" t="str">
            <v>3.11.17</v>
          </cell>
        </row>
        <row r="225">
          <cell r="A225" t="str">
            <v>3.11.17.1</v>
          </cell>
        </row>
        <row r="226">
          <cell r="A226" t="str">
            <v>3.11.17.2</v>
          </cell>
        </row>
        <row r="227">
          <cell r="A227" t="str">
            <v>3.11.17.3</v>
          </cell>
        </row>
        <row r="228">
          <cell r="A228" t="str">
            <v>3.11.17.4</v>
          </cell>
        </row>
        <row r="229">
          <cell r="A229" t="str">
            <v>3.11.17.5</v>
          </cell>
        </row>
        <row r="230">
          <cell r="A230" t="str">
            <v>3.11.17.6</v>
          </cell>
        </row>
        <row r="231">
          <cell r="A231">
            <v>3.12</v>
          </cell>
        </row>
        <row r="232">
          <cell r="A232" t="str">
            <v>3.12.18</v>
          </cell>
        </row>
        <row r="233">
          <cell r="A233" t="str">
            <v>3.12.18.1</v>
          </cell>
        </row>
        <row r="234">
          <cell r="A234" t="str">
            <v>3.12.18.2</v>
          </cell>
        </row>
        <row r="235">
          <cell r="A235" t="str">
            <v>3.12.18.3</v>
          </cell>
        </row>
        <row r="236">
          <cell r="A236" t="str">
            <v>3.12.18.4</v>
          </cell>
        </row>
        <row r="237">
          <cell r="A237" t="str">
            <v>3.12.18.5</v>
          </cell>
        </row>
        <row r="238">
          <cell r="A238" t="str">
            <v>3.12.18.6</v>
          </cell>
        </row>
        <row r="239">
          <cell r="A239">
            <v>3.13</v>
          </cell>
        </row>
        <row r="240">
          <cell r="A240" t="str">
            <v>3.13.19</v>
          </cell>
        </row>
        <row r="241">
          <cell r="A241" t="str">
            <v>3.13.19.1</v>
          </cell>
        </row>
        <row r="242">
          <cell r="A242" t="str">
            <v>3.13.19.2</v>
          </cell>
        </row>
        <row r="243">
          <cell r="A243" t="str">
            <v>3.13.19.3</v>
          </cell>
        </row>
        <row r="244">
          <cell r="A244" t="str">
            <v>3.13.19.4</v>
          </cell>
        </row>
        <row r="245">
          <cell r="A245" t="str">
            <v>3.13.19.5</v>
          </cell>
        </row>
        <row r="246">
          <cell r="A246" t="str">
            <v>3.13.19.6</v>
          </cell>
        </row>
        <row r="247">
          <cell r="A247">
            <v>0</v>
          </cell>
        </row>
        <row r="248">
          <cell r="A248">
            <v>4.1399999999999997</v>
          </cell>
        </row>
        <row r="249">
          <cell r="A249" t="str">
            <v>4.14.20</v>
          </cell>
        </row>
        <row r="250">
          <cell r="A250" t="str">
            <v>4.14.20.1</v>
          </cell>
        </row>
        <row r="251">
          <cell r="A251" t="str">
            <v>4.14.20.2</v>
          </cell>
        </row>
        <row r="252">
          <cell r="A252" t="str">
            <v>4.14.20.3</v>
          </cell>
        </row>
        <row r="253">
          <cell r="A253" t="str">
            <v>4.14.20.4</v>
          </cell>
        </row>
        <row r="254">
          <cell r="A254" t="str">
            <v>4.14.20.5</v>
          </cell>
        </row>
        <row r="255">
          <cell r="A255" t="str">
            <v>4.14.20.6</v>
          </cell>
        </row>
        <row r="256">
          <cell r="A256" t="str">
            <v>4.14.20.7</v>
          </cell>
        </row>
        <row r="257">
          <cell r="A257" t="str">
            <v>4.14.20.8</v>
          </cell>
        </row>
        <row r="258">
          <cell r="A258" t="str">
            <v>4.14.20.9</v>
          </cell>
        </row>
        <row r="259">
          <cell r="A259" t="str">
            <v>4.14.20.10</v>
          </cell>
        </row>
        <row r="260">
          <cell r="A260">
            <v>4.1500000000000004</v>
          </cell>
        </row>
        <row r="261">
          <cell r="A261" t="str">
            <v>4.15.21</v>
          </cell>
        </row>
        <row r="262">
          <cell r="A262" t="str">
            <v>4.15.21.1</v>
          </cell>
        </row>
        <row r="263">
          <cell r="A263" t="str">
            <v>4.15.21.2</v>
          </cell>
        </row>
        <row r="264">
          <cell r="A264" t="str">
            <v>4.15.21.3</v>
          </cell>
        </row>
        <row r="265">
          <cell r="A265" t="str">
            <v>4.15.21.4</v>
          </cell>
        </row>
        <row r="266">
          <cell r="A266" t="str">
            <v>4.15.21.5</v>
          </cell>
        </row>
        <row r="267">
          <cell r="A267" t="str">
            <v>4.15.21.6</v>
          </cell>
        </row>
        <row r="268">
          <cell r="A268">
            <v>0</v>
          </cell>
        </row>
        <row r="269">
          <cell r="A269">
            <v>1.1599999999999999</v>
          </cell>
        </row>
        <row r="270">
          <cell r="A270" t="str">
            <v>1.16.22</v>
          </cell>
        </row>
        <row r="271">
          <cell r="A271" t="str">
            <v>1.16.22.1</v>
          </cell>
        </row>
        <row r="272">
          <cell r="A272" t="str">
            <v>1.16.22.2</v>
          </cell>
        </row>
        <row r="273">
          <cell r="A273" t="str">
            <v>1.16.22.3</v>
          </cell>
        </row>
        <row r="274">
          <cell r="A274" t="str">
            <v>1.16.22.4</v>
          </cell>
        </row>
        <row r="275">
          <cell r="A275" t="str">
            <v>1.16.22.5</v>
          </cell>
        </row>
        <row r="276">
          <cell r="A276" t="str">
            <v>1.16.22.6</v>
          </cell>
        </row>
        <row r="277">
          <cell r="A277" t="str">
            <v>1.16.22.7</v>
          </cell>
        </row>
        <row r="278">
          <cell r="A278" t="str">
            <v>1.16.22.8</v>
          </cell>
        </row>
        <row r="279">
          <cell r="A279" t="str">
            <v>1.16.22.9</v>
          </cell>
        </row>
        <row r="280">
          <cell r="A280" t="str">
            <v>1.16.22.10</v>
          </cell>
        </row>
        <row r="281">
          <cell r="A281" t="str">
            <v>1.16.22.11</v>
          </cell>
        </row>
        <row r="282">
          <cell r="A282" t="str">
            <v>1.16.23</v>
          </cell>
        </row>
        <row r="283">
          <cell r="A283" t="str">
            <v>1.16.23.1</v>
          </cell>
        </row>
        <row r="284">
          <cell r="A284" t="str">
            <v>1.16.23.2</v>
          </cell>
        </row>
        <row r="285">
          <cell r="A285" t="str">
            <v>1.16.23.3</v>
          </cell>
        </row>
        <row r="286">
          <cell r="A286" t="str">
            <v>1.16.23.4</v>
          </cell>
        </row>
        <row r="287">
          <cell r="A287" t="str">
            <v>1.16.23.5</v>
          </cell>
        </row>
        <row r="288">
          <cell r="A288" t="str">
            <v>1.16.23.6</v>
          </cell>
        </row>
        <row r="289">
          <cell r="A289" t="str">
            <v>1.16.23.7</v>
          </cell>
        </row>
        <row r="290">
          <cell r="A290" t="str">
            <v>1.16.23.8</v>
          </cell>
        </row>
        <row r="291">
          <cell r="A291" t="str">
            <v>1.16.23.9</v>
          </cell>
        </row>
        <row r="292">
          <cell r="A292">
            <v>0</v>
          </cell>
        </row>
        <row r="293">
          <cell r="A293">
            <v>2.17</v>
          </cell>
        </row>
        <row r="294">
          <cell r="A294" t="str">
            <v>2.17.24</v>
          </cell>
        </row>
        <row r="295">
          <cell r="A295" t="str">
            <v>2.17.24.1</v>
          </cell>
        </row>
        <row r="296">
          <cell r="A296" t="str">
            <v>2.17.24.2</v>
          </cell>
        </row>
        <row r="297">
          <cell r="A297" t="str">
            <v>2.17.24.3</v>
          </cell>
        </row>
        <row r="298">
          <cell r="A298" t="str">
            <v>2.17.24.4</v>
          </cell>
        </row>
        <row r="299">
          <cell r="A299" t="str">
            <v>2.17.24.5</v>
          </cell>
        </row>
        <row r="300">
          <cell r="A300" t="str">
            <v>2.17.24.6</v>
          </cell>
        </row>
        <row r="301">
          <cell r="A301" t="str">
            <v>2.17.24.7</v>
          </cell>
        </row>
        <row r="302">
          <cell r="A302" t="str">
            <v>2.17.25</v>
          </cell>
        </row>
        <row r="303">
          <cell r="A303" t="str">
            <v>2.17.25.1</v>
          </cell>
        </row>
        <row r="304">
          <cell r="A304" t="str">
            <v>2.17.25.2</v>
          </cell>
        </row>
        <row r="305">
          <cell r="A305" t="str">
            <v>2.17.25.3</v>
          </cell>
        </row>
        <row r="306">
          <cell r="A306" t="str">
            <v>2.17.25.4</v>
          </cell>
        </row>
        <row r="307">
          <cell r="A307" t="str">
            <v>2.17.25.5</v>
          </cell>
        </row>
        <row r="308">
          <cell r="A308">
            <v>0</v>
          </cell>
        </row>
        <row r="309">
          <cell r="A309">
            <v>3.18</v>
          </cell>
        </row>
        <row r="310">
          <cell r="A310" t="str">
            <v>3.18.26</v>
          </cell>
        </row>
        <row r="311">
          <cell r="A311" t="str">
            <v>3.18.26.1</v>
          </cell>
        </row>
        <row r="312">
          <cell r="A312" t="str">
            <v>3.18.26.2</v>
          </cell>
        </row>
        <row r="313">
          <cell r="A313" t="str">
            <v>3.18.26.3</v>
          </cell>
        </row>
        <row r="314">
          <cell r="A314" t="str">
            <v>3.18.26.4</v>
          </cell>
        </row>
        <row r="315">
          <cell r="A315" t="str">
            <v>3.18.26.5</v>
          </cell>
        </row>
        <row r="316">
          <cell r="A316" t="str">
            <v>3.18.26.6</v>
          </cell>
        </row>
        <row r="317">
          <cell r="A317" t="str">
            <v>3.18.27</v>
          </cell>
        </row>
        <row r="318">
          <cell r="A318" t="str">
            <v>3.18.27.1</v>
          </cell>
        </row>
        <row r="319">
          <cell r="A319" t="str">
            <v>3.18.27.2</v>
          </cell>
        </row>
        <row r="320">
          <cell r="A320" t="str">
            <v>3.18.27.3</v>
          </cell>
        </row>
        <row r="321">
          <cell r="A321" t="str">
            <v>3.18.27.4</v>
          </cell>
        </row>
        <row r="322">
          <cell r="A322">
            <v>0</v>
          </cell>
        </row>
        <row r="323">
          <cell r="A323">
            <v>0</v>
          </cell>
        </row>
        <row r="324">
          <cell r="A324">
            <v>0</v>
          </cell>
        </row>
        <row r="325">
          <cell r="A325">
            <v>0</v>
          </cell>
        </row>
        <row r="326">
          <cell r="A326">
            <v>0</v>
          </cell>
        </row>
        <row r="327">
          <cell r="A327">
            <v>0</v>
          </cell>
        </row>
        <row r="328">
          <cell r="A328">
            <v>0</v>
          </cell>
        </row>
        <row r="329">
          <cell r="A329">
            <v>0</v>
          </cell>
        </row>
        <row r="330">
          <cell r="A330">
            <v>0</v>
          </cell>
        </row>
        <row r="331">
          <cell r="A331">
            <v>0</v>
          </cell>
        </row>
        <row r="332">
          <cell r="A332">
            <v>0</v>
          </cell>
        </row>
        <row r="333">
          <cell r="A333">
            <v>0</v>
          </cell>
        </row>
        <row r="334">
          <cell r="A334">
            <v>0</v>
          </cell>
        </row>
        <row r="335">
          <cell r="A335">
            <v>0</v>
          </cell>
        </row>
        <row r="336">
          <cell r="A336">
            <v>0</v>
          </cell>
        </row>
        <row r="337">
          <cell r="A337">
            <v>0</v>
          </cell>
        </row>
        <row r="338">
          <cell r="A338">
            <v>0</v>
          </cell>
        </row>
        <row r="339">
          <cell r="A339">
            <v>0</v>
          </cell>
        </row>
        <row r="340">
          <cell r="A340">
            <v>0</v>
          </cell>
        </row>
        <row r="341">
          <cell r="A341">
            <v>0</v>
          </cell>
        </row>
        <row r="342">
          <cell r="A342">
            <v>0</v>
          </cell>
        </row>
        <row r="343">
          <cell r="A343">
            <v>0</v>
          </cell>
        </row>
        <row r="344">
          <cell r="A344">
            <v>0</v>
          </cell>
        </row>
        <row r="345">
          <cell r="A345">
            <v>0</v>
          </cell>
        </row>
        <row r="346">
          <cell r="A346">
            <v>0</v>
          </cell>
        </row>
        <row r="347">
          <cell r="A347">
            <v>0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0</v>
          </cell>
        </row>
        <row r="351">
          <cell r="A351">
            <v>0</v>
          </cell>
        </row>
        <row r="352">
          <cell r="A352">
            <v>0</v>
          </cell>
        </row>
        <row r="353">
          <cell r="A353">
            <v>0</v>
          </cell>
        </row>
        <row r="354">
          <cell r="A354">
            <v>0</v>
          </cell>
        </row>
        <row r="355">
          <cell r="A355">
            <v>0</v>
          </cell>
        </row>
        <row r="356">
          <cell r="A356">
            <v>0</v>
          </cell>
        </row>
        <row r="357">
          <cell r="A357">
            <v>0</v>
          </cell>
        </row>
        <row r="358">
          <cell r="A358">
            <v>0</v>
          </cell>
        </row>
        <row r="359">
          <cell r="A359">
            <v>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0</v>
          </cell>
        </row>
        <row r="363">
          <cell r="A363">
            <v>0</v>
          </cell>
        </row>
        <row r="364">
          <cell r="A364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0</v>
          </cell>
        </row>
        <row r="373">
          <cell r="A373">
            <v>0</v>
          </cell>
        </row>
        <row r="374">
          <cell r="A374">
            <v>0</v>
          </cell>
        </row>
        <row r="375">
          <cell r="A375">
            <v>0</v>
          </cell>
        </row>
        <row r="376">
          <cell r="A376">
            <v>0</v>
          </cell>
        </row>
        <row r="377">
          <cell r="A377">
            <v>0</v>
          </cell>
        </row>
        <row r="378">
          <cell r="A378">
            <v>0</v>
          </cell>
        </row>
        <row r="379">
          <cell r="A379">
            <v>0</v>
          </cell>
        </row>
        <row r="380">
          <cell r="A380">
            <v>0</v>
          </cell>
        </row>
        <row r="381">
          <cell r="A381">
            <v>0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>
            <v>0</v>
          </cell>
        </row>
        <row r="386">
          <cell r="A386">
            <v>0</v>
          </cell>
        </row>
        <row r="387">
          <cell r="A387">
            <v>0</v>
          </cell>
        </row>
        <row r="388">
          <cell r="A388">
            <v>0</v>
          </cell>
        </row>
        <row r="389">
          <cell r="A389">
            <v>0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0</v>
          </cell>
        </row>
        <row r="393">
          <cell r="A393">
            <v>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0</v>
          </cell>
        </row>
        <row r="400">
          <cell r="A400">
            <v>0</v>
          </cell>
        </row>
        <row r="401">
          <cell r="A401">
            <v>0</v>
          </cell>
        </row>
        <row r="402">
          <cell r="A402">
            <v>0</v>
          </cell>
        </row>
        <row r="403">
          <cell r="A403">
            <v>0</v>
          </cell>
        </row>
        <row r="404">
          <cell r="A404">
            <v>0</v>
          </cell>
        </row>
        <row r="405">
          <cell r="A405">
            <v>0</v>
          </cell>
        </row>
        <row r="406">
          <cell r="A406">
            <v>0</v>
          </cell>
        </row>
        <row r="407">
          <cell r="A407">
            <v>0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0</v>
          </cell>
        </row>
        <row r="412">
          <cell r="A412">
            <v>0</v>
          </cell>
        </row>
        <row r="413">
          <cell r="A413">
            <v>0</v>
          </cell>
        </row>
        <row r="414">
          <cell r="A414">
            <v>0</v>
          </cell>
        </row>
        <row r="415">
          <cell r="A415">
            <v>0</v>
          </cell>
        </row>
        <row r="416">
          <cell r="A416">
            <v>0</v>
          </cell>
        </row>
        <row r="417">
          <cell r="A417">
            <v>0</v>
          </cell>
        </row>
        <row r="418">
          <cell r="A418">
            <v>0</v>
          </cell>
        </row>
        <row r="419">
          <cell r="A419">
            <v>0</v>
          </cell>
        </row>
        <row r="420">
          <cell r="A420">
            <v>0</v>
          </cell>
        </row>
        <row r="421">
          <cell r="A421">
            <v>0</v>
          </cell>
        </row>
        <row r="422">
          <cell r="A422">
            <v>0</v>
          </cell>
        </row>
        <row r="423">
          <cell r="A423">
            <v>0</v>
          </cell>
        </row>
        <row r="424">
          <cell r="A424">
            <v>0</v>
          </cell>
        </row>
        <row r="425">
          <cell r="A425">
            <v>0</v>
          </cell>
        </row>
        <row r="426">
          <cell r="A426">
            <v>0</v>
          </cell>
        </row>
        <row r="427">
          <cell r="A427">
            <v>0</v>
          </cell>
        </row>
        <row r="428">
          <cell r="A428">
            <v>0</v>
          </cell>
        </row>
        <row r="429">
          <cell r="A429">
            <v>0</v>
          </cell>
        </row>
        <row r="430">
          <cell r="A430">
            <v>0</v>
          </cell>
        </row>
        <row r="431">
          <cell r="A431">
            <v>0</v>
          </cell>
        </row>
        <row r="432">
          <cell r="A432">
            <v>0</v>
          </cell>
        </row>
        <row r="433">
          <cell r="A433">
            <v>0</v>
          </cell>
        </row>
        <row r="434">
          <cell r="A434">
            <v>0</v>
          </cell>
        </row>
        <row r="435">
          <cell r="A435">
            <v>0</v>
          </cell>
        </row>
        <row r="436">
          <cell r="A436">
            <v>0</v>
          </cell>
        </row>
        <row r="437">
          <cell r="A437">
            <v>0</v>
          </cell>
        </row>
        <row r="438">
          <cell r="A438">
            <v>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0</v>
          </cell>
        </row>
        <row r="443">
          <cell r="A443">
            <v>0</v>
          </cell>
        </row>
        <row r="444">
          <cell r="A444">
            <v>0</v>
          </cell>
        </row>
        <row r="445">
          <cell r="A445">
            <v>0</v>
          </cell>
        </row>
        <row r="446">
          <cell r="A446">
            <v>0</v>
          </cell>
        </row>
        <row r="447">
          <cell r="A447">
            <v>0</v>
          </cell>
        </row>
        <row r="448">
          <cell r="A448">
            <v>0</v>
          </cell>
        </row>
        <row r="449">
          <cell r="A449">
            <v>0</v>
          </cell>
        </row>
        <row r="450">
          <cell r="A450">
            <v>0</v>
          </cell>
        </row>
        <row r="451">
          <cell r="A451">
            <v>0</v>
          </cell>
        </row>
        <row r="452">
          <cell r="A452">
            <v>0</v>
          </cell>
        </row>
        <row r="453">
          <cell r="A453">
            <v>0</v>
          </cell>
        </row>
        <row r="454">
          <cell r="A454">
            <v>0</v>
          </cell>
        </row>
        <row r="455">
          <cell r="A455">
            <v>0</v>
          </cell>
        </row>
        <row r="456">
          <cell r="A456">
            <v>0</v>
          </cell>
        </row>
        <row r="457">
          <cell r="A457">
            <v>0</v>
          </cell>
        </row>
        <row r="458">
          <cell r="A458">
            <v>0</v>
          </cell>
        </row>
        <row r="459">
          <cell r="A459">
            <v>0</v>
          </cell>
        </row>
        <row r="460">
          <cell r="A460">
            <v>0</v>
          </cell>
        </row>
        <row r="461">
          <cell r="A461">
            <v>0</v>
          </cell>
        </row>
        <row r="462">
          <cell r="A462">
            <v>0</v>
          </cell>
        </row>
        <row r="463">
          <cell r="A463">
            <v>0</v>
          </cell>
        </row>
        <row r="464">
          <cell r="A464">
            <v>0</v>
          </cell>
        </row>
        <row r="465">
          <cell r="A465">
            <v>0</v>
          </cell>
        </row>
        <row r="466">
          <cell r="A466">
            <v>0</v>
          </cell>
        </row>
        <row r="467">
          <cell r="A467">
            <v>0</v>
          </cell>
        </row>
        <row r="468">
          <cell r="A468">
            <v>0</v>
          </cell>
        </row>
        <row r="469">
          <cell r="A469">
            <v>0</v>
          </cell>
        </row>
        <row r="470">
          <cell r="A470">
            <v>0</v>
          </cell>
        </row>
        <row r="471">
          <cell r="A471">
            <v>0</v>
          </cell>
        </row>
        <row r="472">
          <cell r="A472">
            <v>0</v>
          </cell>
        </row>
        <row r="473">
          <cell r="A473">
            <v>0</v>
          </cell>
        </row>
        <row r="474">
          <cell r="A474">
            <v>0</v>
          </cell>
        </row>
        <row r="475">
          <cell r="A475">
            <v>0</v>
          </cell>
        </row>
        <row r="476">
          <cell r="A476">
            <v>0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0</v>
          </cell>
        </row>
        <row r="526">
          <cell r="A526">
            <v>0</v>
          </cell>
        </row>
        <row r="527">
          <cell r="A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>
            <v>0</v>
          </cell>
        </row>
        <row r="531">
          <cell r="A531">
            <v>0</v>
          </cell>
        </row>
        <row r="532">
          <cell r="A532">
            <v>0</v>
          </cell>
        </row>
        <row r="533">
          <cell r="A533">
            <v>0</v>
          </cell>
        </row>
        <row r="534">
          <cell r="A534">
            <v>0</v>
          </cell>
        </row>
        <row r="535">
          <cell r="A535">
            <v>0</v>
          </cell>
        </row>
        <row r="536">
          <cell r="A536">
            <v>0</v>
          </cell>
        </row>
        <row r="537">
          <cell r="A537">
            <v>0</v>
          </cell>
        </row>
        <row r="538">
          <cell r="A538">
            <v>0</v>
          </cell>
        </row>
        <row r="539">
          <cell r="A539">
            <v>0</v>
          </cell>
        </row>
        <row r="540">
          <cell r="A540">
            <v>0</v>
          </cell>
        </row>
        <row r="541">
          <cell r="A541">
            <v>0</v>
          </cell>
        </row>
        <row r="542">
          <cell r="A542">
            <v>0</v>
          </cell>
        </row>
        <row r="543">
          <cell r="A543">
            <v>0</v>
          </cell>
        </row>
        <row r="544">
          <cell r="A544">
            <v>0</v>
          </cell>
        </row>
        <row r="545">
          <cell r="A545">
            <v>0</v>
          </cell>
        </row>
        <row r="546">
          <cell r="A546">
            <v>0</v>
          </cell>
        </row>
        <row r="547">
          <cell r="A547">
            <v>0</v>
          </cell>
        </row>
        <row r="548">
          <cell r="A548">
            <v>0</v>
          </cell>
        </row>
        <row r="549">
          <cell r="A549">
            <v>0</v>
          </cell>
        </row>
        <row r="550">
          <cell r="A550">
            <v>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>
            <v>0</v>
          </cell>
        </row>
        <row r="554">
          <cell r="A554">
            <v>0</v>
          </cell>
        </row>
        <row r="555">
          <cell r="A555">
            <v>0</v>
          </cell>
        </row>
        <row r="556">
          <cell r="A556">
            <v>0</v>
          </cell>
        </row>
        <row r="557">
          <cell r="A557">
            <v>0</v>
          </cell>
        </row>
        <row r="558">
          <cell r="A558">
            <v>0</v>
          </cell>
        </row>
        <row r="559">
          <cell r="A559">
            <v>0</v>
          </cell>
        </row>
        <row r="560">
          <cell r="A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>
            <v>0</v>
          </cell>
        </row>
        <row r="567">
          <cell r="A567">
            <v>0</v>
          </cell>
        </row>
        <row r="568">
          <cell r="A568">
            <v>0</v>
          </cell>
        </row>
        <row r="569">
          <cell r="A569">
            <v>0</v>
          </cell>
        </row>
        <row r="570">
          <cell r="A570">
            <v>0</v>
          </cell>
        </row>
        <row r="571">
          <cell r="A571">
            <v>0</v>
          </cell>
        </row>
        <row r="572">
          <cell r="A572">
            <v>0</v>
          </cell>
        </row>
        <row r="573">
          <cell r="A573">
            <v>0</v>
          </cell>
        </row>
        <row r="574">
          <cell r="A574">
            <v>0</v>
          </cell>
        </row>
        <row r="575">
          <cell r="A575">
            <v>0</v>
          </cell>
        </row>
        <row r="576">
          <cell r="A576">
            <v>0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>
            <v>0</v>
          </cell>
        </row>
        <row r="580">
          <cell r="A580">
            <v>0</v>
          </cell>
        </row>
        <row r="581">
          <cell r="A581">
            <v>0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>
            <v>0</v>
          </cell>
        </row>
        <row r="585">
          <cell r="A585">
            <v>0</v>
          </cell>
        </row>
        <row r="586">
          <cell r="A586">
            <v>0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0</v>
          </cell>
        </row>
        <row r="591">
          <cell r="A591">
            <v>0</v>
          </cell>
        </row>
        <row r="592">
          <cell r="A592">
            <v>0</v>
          </cell>
        </row>
        <row r="593">
          <cell r="A593">
            <v>0</v>
          </cell>
        </row>
        <row r="594">
          <cell r="A594">
            <v>0</v>
          </cell>
        </row>
        <row r="595">
          <cell r="A595">
            <v>0</v>
          </cell>
        </row>
        <row r="596">
          <cell r="A596">
            <v>0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0</v>
          </cell>
        </row>
        <row r="600">
          <cell r="A600">
            <v>0</v>
          </cell>
        </row>
        <row r="601">
          <cell r="A601">
            <v>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0</v>
          </cell>
        </row>
        <row r="605">
          <cell r="A605">
            <v>0</v>
          </cell>
        </row>
        <row r="606">
          <cell r="A606">
            <v>0</v>
          </cell>
        </row>
        <row r="607">
          <cell r="A607">
            <v>0</v>
          </cell>
        </row>
        <row r="608">
          <cell r="A608">
            <v>0</v>
          </cell>
        </row>
        <row r="609">
          <cell r="A609">
            <v>0</v>
          </cell>
        </row>
        <row r="610">
          <cell r="A610">
            <v>0</v>
          </cell>
        </row>
        <row r="611">
          <cell r="A611">
            <v>0</v>
          </cell>
        </row>
        <row r="612">
          <cell r="A612">
            <v>0</v>
          </cell>
        </row>
        <row r="613">
          <cell r="A613">
            <v>0</v>
          </cell>
        </row>
        <row r="614">
          <cell r="A614">
            <v>0</v>
          </cell>
        </row>
        <row r="615">
          <cell r="A615">
            <v>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>
            <v>0</v>
          </cell>
        </row>
        <row r="621">
          <cell r="A621">
            <v>0</v>
          </cell>
        </row>
        <row r="622">
          <cell r="A622">
            <v>0</v>
          </cell>
        </row>
        <row r="623">
          <cell r="A623">
            <v>0</v>
          </cell>
        </row>
        <row r="624">
          <cell r="A624">
            <v>0</v>
          </cell>
        </row>
        <row r="625">
          <cell r="A625">
            <v>0</v>
          </cell>
        </row>
        <row r="626">
          <cell r="A626">
            <v>0</v>
          </cell>
        </row>
        <row r="627">
          <cell r="A627">
            <v>0</v>
          </cell>
        </row>
        <row r="628">
          <cell r="A628">
            <v>0</v>
          </cell>
        </row>
        <row r="629">
          <cell r="A629">
            <v>0</v>
          </cell>
        </row>
        <row r="630">
          <cell r="A630">
            <v>0</v>
          </cell>
        </row>
        <row r="631">
          <cell r="A631">
            <v>0</v>
          </cell>
        </row>
        <row r="632">
          <cell r="A632">
            <v>0</v>
          </cell>
        </row>
        <row r="633">
          <cell r="A633">
            <v>0</v>
          </cell>
        </row>
        <row r="634">
          <cell r="A634">
            <v>0</v>
          </cell>
        </row>
        <row r="635">
          <cell r="A635">
            <v>0</v>
          </cell>
        </row>
        <row r="636">
          <cell r="A636">
            <v>0</v>
          </cell>
        </row>
        <row r="637">
          <cell r="A637">
            <v>0</v>
          </cell>
        </row>
        <row r="638">
          <cell r="A638">
            <v>0</v>
          </cell>
        </row>
        <row r="639">
          <cell r="A639">
            <v>0</v>
          </cell>
        </row>
        <row r="640">
          <cell r="A640">
            <v>0</v>
          </cell>
        </row>
        <row r="641">
          <cell r="A641">
            <v>0</v>
          </cell>
        </row>
        <row r="642">
          <cell r="A642">
            <v>0</v>
          </cell>
        </row>
        <row r="643">
          <cell r="A643">
            <v>0</v>
          </cell>
        </row>
        <row r="644">
          <cell r="A644">
            <v>0</v>
          </cell>
        </row>
        <row r="645">
          <cell r="A645">
            <v>0</v>
          </cell>
        </row>
        <row r="646">
          <cell r="A646">
            <v>0</v>
          </cell>
        </row>
        <row r="647">
          <cell r="A647">
            <v>0</v>
          </cell>
        </row>
        <row r="648">
          <cell r="A648">
            <v>0</v>
          </cell>
        </row>
        <row r="649">
          <cell r="A649">
            <v>0</v>
          </cell>
        </row>
        <row r="650">
          <cell r="A650">
            <v>0</v>
          </cell>
        </row>
        <row r="651">
          <cell r="A651">
            <v>0</v>
          </cell>
        </row>
        <row r="652">
          <cell r="A652">
            <v>0</v>
          </cell>
        </row>
        <row r="653">
          <cell r="A653">
            <v>0</v>
          </cell>
        </row>
        <row r="654">
          <cell r="A654">
            <v>0</v>
          </cell>
        </row>
        <row r="655">
          <cell r="A655">
            <v>0</v>
          </cell>
        </row>
        <row r="656">
          <cell r="A656">
            <v>0</v>
          </cell>
        </row>
        <row r="657">
          <cell r="A657">
            <v>0</v>
          </cell>
        </row>
        <row r="658">
          <cell r="A658">
            <v>0</v>
          </cell>
        </row>
        <row r="659">
          <cell r="A659">
            <v>0</v>
          </cell>
        </row>
        <row r="660">
          <cell r="A660">
            <v>0</v>
          </cell>
        </row>
        <row r="661">
          <cell r="A661">
            <v>0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>
            <v>0</v>
          </cell>
        </row>
        <row r="667">
          <cell r="A667">
            <v>0</v>
          </cell>
        </row>
        <row r="668">
          <cell r="A668">
            <v>0</v>
          </cell>
        </row>
        <row r="669">
          <cell r="A669">
            <v>0</v>
          </cell>
        </row>
        <row r="670">
          <cell r="A670">
            <v>0</v>
          </cell>
        </row>
        <row r="671">
          <cell r="A671">
            <v>0</v>
          </cell>
        </row>
        <row r="672">
          <cell r="A672">
            <v>0</v>
          </cell>
        </row>
        <row r="673">
          <cell r="A673">
            <v>0</v>
          </cell>
        </row>
        <row r="674">
          <cell r="A674">
            <v>0</v>
          </cell>
        </row>
        <row r="675">
          <cell r="A675">
            <v>0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0</v>
          </cell>
        </row>
        <row r="679">
          <cell r="A679">
            <v>0</v>
          </cell>
        </row>
        <row r="680">
          <cell r="A680">
            <v>0</v>
          </cell>
        </row>
        <row r="681">
          <cell r="A681">
            <v>0</v>
          </cell>
        </row>
        <row r="682">
          <cell r="A682">
            <v>0</v>
          </cell>
        </row>
        <row r="683">
          <cell r="A683">
            <v>0</v>
          </cell>
        </row>
        <row r="684">
          <cell r="A684">
            <v>0</v>
          </cell>
        </row>
        <row r="685">
          <cell r="A685">
            <v>0</v>
          </cell>
        </row>
        <row r="686">
          <cell r="A686">
            <v>0</v>
          </cell>
        </row>
        <row r="687">
          <cell r="A687">
            <v>0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0</v>
          </cell>
        </row>
        <row r="692">
          <cell r="A692">
            <v>0</v>
          </cell>
        </row>
        <row r="693">
          <cell r="A693">
            <v>0</v>
          </cell>
        </row>
        <row r="694">
          <cell r="A694">
            <v>0</v>
          </cell>
        </row>
        <row r="695">
          <cell r="A695">
            <v>0</v>
          </cell>
        </row>
        <row r="696">
          <cell r="A696">
            <v>0</v>
          </cell>
        </row>
        <row r="697">
          <cell r="A697">
            <v>0</v>
          </cell>
        </row>
        <row r="698">
          <cell r="A698">
            <v>0</v>
          </cell>
        </row>
        <row r="699">
          <cell r="A699">
            <v>0</v>
          </cell>
        </row>
        <row r="700">
          <cell r="A700">
            <v>0</v>
          </cell>
        </row>
        <row r="701">
          <cell r="A701">
            <v>0</v>
          </cell>
        </row>
        <row r="702">
          <cell r="A702">
            <v>0</v>
          </cell>
        </row>
        <row r="703">
          <cell r="A703">
            <v>0</v>
          </cell>
        </row>
        <row r="704">
          <cell r="A704">
            <v>0</v>
          </cell>
        </row>
        <row r="705">
          <cell r="A705">
            <v>0</v>
          </cell>
        </row>
        <row r="706">
          <cell r="A706">
            <v>0</v>
          </cell>
        </row>
        <row r="707">
          <cell r="A707">
            <v>0</v>
          </cell>
        </row>
        <row r="708">
          <cell r="A708">
            <v>0</v>
          </cell>
        </row>
        <row r="709">
          <cell r="A709">
            <v>0</v>
          </cell>
        </row>
        <row r="710">
          <cell r="A710">
            <v>0</v>
          </cell>
        </row>
        <row r="711">
          <cell r="A711">
            <v>0</v>
          </cell>
        </row>
        <row r="712">
          <cell r="A712">
            <v>0</v>
          </cell>
        </row>
        <row r="713">
          <cell r="A713">
            <v>0</v>
          </cell>
        </row>
        <row r="714">
          <cell r="A714">
            <v>0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>
            <v>0</v>
          </cell>
        </row>
        <row r="718">
          <cell r="A718">
            <v>0</v>
          </cell>
        </row>
        <row r="719">
          <cell r="A719">
            <v>0</v>
          </cell>
        </row>
        <row r="720">
          <cell r="A720">
            <v>0</v>
          </cell>
        </row>
        <row r="721">
          <cell r="A721">
            <v>0</v>
          </cell>
        </row>
        <row r="722">
          <cell r="A722">
            <v>0</v>
          </cell>
        </row>
        <row r="723">
          <cell r="A723">
            <v>0</v>
          </cell>
        </row>
        <row r="724">
          <cell r="A724">
            <v>0</v>
          </cell>
        </row>
        <row r="725">
          <cell r="A725">
            <v>0</v>
          </cell>
        </row>
        <row r="726">
          <cell r="A726">
            <v>0</v>
          </cell>
        </row>
        <row r="727">
          <cell r="A727">
            <v>0</v>
          </cell>
        </row>
        <row r="728">
          <cell r="A728">
            <v>0</v>
          </cell>
        </row>
        <row r="729">
          <cell r="A729">
            <v>0</v>
          </cell>
        </row>
        <row r="730">
          <cell r="A730">
            <v>0</v>
          </cell>
        </row>
        <row r="731">
          <cell r="A731">
            <v>0</v>
          </cell>
        </row>
        <row r="732">
          <cell r="A732">
            <v>0</v>
          </cell>
        </row>
        <row r="733">
          <cell r="A733">
            <v>0</v>
          </cell>
        </row>
        <row r="734">
          <cell r="A734">
            <v>0</v>
          </cell>
        </row>
        <row r="735">
          <cell r="A735">
            <v>0</v>
          </cell>
        </row>
        <row r="736">
          <cell r="A736">
            <v>0</v>
          </cell>
        </row>
        <row r="737">
          <cell r="A737">
            <v>0</v>
          </cell>
        </row>
        <row r="738">
          <cell r="A738">
            <v>0</v>
          </cell>
        </row>
        <row r="739">
          <cell r="A739">
            <v>0</v>
          </cell>
        </row>
        <row r="740">
          <cell r="A740">
            <v>0</v>
          </cell>
        </row>
        <row r="741">
          <cell r="A741">
            <v>0</v>
          </cell>
        </row>
        <row r="742">
          <cell r="A742">
            <v>0</v>
          </cell>
        </row>
        <row r="743">
          <cell r="A743">
            <v>0</v>
          </cell>
        </row>
        <row r="744">
          <cell r="A744">
            <v>0</v>
          </cell>
        </row>
        <row r="745">
          <cell r="A745">
            <v>0</v>
          </cell>
        </row>
        <row r="746">
          <cell r="A746">
            <v>0</v>
          </cell>
        </row>
        <row r="747">
          <cell r="A747">
            <v>0</v>
          </cell>
        </row>
        <row r="748">
          <cell r="A748">
            <v>0</v>
          </cell>
        </row>
        <row r="749">
          <cell r="A749">
            <v>0</v>
          </cell>
        </row>
        <row r="750">
          <cell r="A750">
            <v>0</v>
          </cell>
        </row>
        <row r="751">
          <cell r="A751">
            <v>0</v>
          </cell>
        </row>
        <row r="752">
          <cell r="A752">
            <v>0</v>
          </cell>
        </row>
        <row r="753">
          <cell r="A753">
            <v>0</v>
          </cell>
        </row>
        <row r="754">
          <cell r="A754">
            <v>0</v>
          </cell>
        </row>
        <row r="755">
          <cell r="A755">
            <v>0</v>
          </cell>
        </row>
        <row r="756">
          <cell r="A756">
            <v>0</v>
          </cell>
        </row>
        <row r="757">
          <cell r="A757">
            <v>0</v>
          </cell>
        </row>
        <row r="758">
          <cell r="A758">
            <v>0</v>
          </cell>
        </row>
        <row r="759">
          <cell r="A759">
            <v>0</v>
          </cell>
        </row>
        <row r="760">
          <cell r="A760">
            <v>0</v>
          </cell>
        </row>
        <row r="761">
          <cell r="A761">
            <v>0</v>
          </cell>
        </row>
        <row r="762">
          <cell r="A762">
            <v>0</v>
          </cell>
        </row>
        <row r="763">
          <cell r="A763">
            <v>0</v>
          </cell>
        </row>
        <row r="764">
          <cell r="A764">
            <v>0</v>
          </cell>
        </row>
        <row r="765">
          <cell r="A765">
            <v>0</v>
          </cell>
        </row>
        <row r="766">
          <cell r="A766">
            <v>0</v>
          </cell>
        </row>
        <row r="767">
          <cell r="A767">
            <v>0</v>
          </cell>
        </row>
        <row r="768">
          <cell r="A768">
            <v>0</v>
          </cell>
        </row>
        <row r="769">
          <cell r="A769">
            <v>0</v>
          </cell>
        </row>
        <row r="770">
          <cell r="A770">
            <v>0</v>
          </cell>
        </row>
        <row r="771">
          <cell r="A771">
            <v>0</v>
          </cell>
        </row>
        <row r="772">
          <cell r="A772">
            <v>0</v>
          </cell>
        </row>
        <row r="773">
          <cell r="A773">
            <v>0</v>
          </cell>
        </row>
        <row r="774">
          <cell r="A774">
            <v>0</v>
          </cell>
        </row>
        <row r="775">
          <cell r="A775">
            <v>0</v>
          </cell>
        </row>
        <row r="776">
          <cell r="A776">
            <v>0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>
            <v>0</v>
          </cell>
        </row>
        <row r="783">
          <cell r="A783">
            <v>0</v>
          </cell>
        </row>
        <row r="784">
          <cell r="A784">
            <v>0</v>
          </cell>
        </row>
        <row r="785">
          <cell r="A785">
            <v>0</v>
          </cell>
        </row>
        <row r="786">
          <cell r="A786">
            <v>0</v>
          </cell>
        </row>
        <row r="787">
          <cell r="A787">
            <v>0</v>
          </cell>
        </row>
        <row r="788">
          <cell r="A788">
            <v>0</v>
          </cell>
        </row>
        <row r="789">
          <cell r="A789">
            <v>0</v>
          </cell>
        </row>
        <row r="790">
          <cell r="A790">
            <v>0</v>
          </cell>
        </row>
        <row r="791">
          <cell r="A791">
            <v>0</v>
          </cell>
        </row>
        <row r="792">
          <cell r="A792">
            <v>0</v>
          </cell>
        </row>
        <row r="793">
          <cell r="A793">
            <v>0</v>
          </cell>
        </row>
        <row r="794">
          <cell r="A794">
            <v>0</v>
          </cell>
        </row>
        <row r="795">
          <cell r="A795">
            <v>0</v>
          </cell>
        </row>
        <row r="796">
          <cell r="A796">
            <v>0</v>
          </cell>
        </row>
        <row r="797">
          <cell r="A797">
            <v>0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0</v>
          </cell>
        </row>
        <row r="801">
          <cell r="A801">
            <v>0</v>
          </cell>
        </row>
        <row r="802">
          <cell r="A802">
            <v>0</v>
          </cell>
        </row>
        <row r="803">
          <cell r="A803">
            <v>0</v>
          </cell>
        </row>
        <row r="804">
          <cell r="A804">
            <v>0</v>
          </cell>
        </row>
        <row r="805">
          <cell r="A805">
            <v>0</v>
          </cell>
        </row>
        <row r="806">
          <cell r="A806">
            <v>0</v>
          </cell>
        </row>
        <row r="807">
          <cell r="A807">
            <v>0</v>
          </cell>
        </row>
        <row r="808">
          <cell r="A808">
            <v>0</v>
          </cell>
        </row>
        <row r="809">
          <cell r="A809">
            <v>0</v>
          </cell>
        </row>
        <row r="810">
          <cell r="A810">
            <v>0</v>
          </cell>
        </row>
        <row r="811">
          <cell r="A811">
            <v>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>
            <v>0</v>
          </cell>
        </row>
        <row r="815">
          <cell r="A815">
            <v>0</v>
          </cell>
        </row>
        <row r="816">
          <cell r="A816">
            <v>0</v>
          </cell>
        </row>
        <row r="817">
          <cell r="A817">
            <v>0</v>
          </cell>
        </row>
        <row r="818">
          <cell r="A818">
            <v>0</v>
          </cell>
        </row>
        <row r="819">
          <cell r="A819">
            <v>0</v>
          </cell>
        </row>
        <row r="820">
          <cell r="A820">
            <v>0</v>
          </cell>
        </row>
        <row r="821">
          <cell r="A821">
            <v>0</v>
          </cell>
        </row>
        <row r="822">
          <cell r="A822">
            <v>0</v>
          </cell>
        </row>
        <row r="823">
          <cell r="A823">
            <v>0</v>
          </cell>
        </row>
        <row r="824">
          <cell r="A824">
            <v>0</v>
          </cell>
        </row>
        <row r="825">
          <cell r="A825">
            <v>0</v>
          </cell>
        </row>
        <row r="826">
          <cell r="A826">
            <v>0</v>
          </cell>
        </row>
        <row r="827">
          <cell r="A827">
            <v>0</v>
          </cell>
        </row>
        <row r="828">
          <cell r="A828">
            <v>0</v>
          </cell>
        </row>
        <row r="829">
          <cell r="A829">
            <v>0</v>
          </cell>
        </row>
        <row r="830">
          <cell r="A830">
            <v>0</v>
          </cell>
        </row>
        <row r="831">
          <cell r="A831">
            <v>0</v>
          </cell>
        </row>
        <row r="832">
          <cell r="A832">
            <v>0</v>
          </cell>
        </row>
        <row r="833">
          <cell r="A833">
            <v>0</v>
          </cell>
        </row>
        <row r="834">
          <cell r="A834">
            <v>0</v>
          </cell>
        </row>
        <row r="835">
          <cell r="A835">
            <v>0</v>
          </cell>
        </row>
        <row r="836">
          <cell r="A836">
            <v>0</v>
          </cell>
        </row>
        <row r="837">
          <cell r="A837">
            <v>0</v>
          </cell>
        </row>
        <row r="838">
          <cell r="A838">
            <v>0</v>
          </cell>
        </row>
        <row r="839">
          <cell r="A839">
            <v>0</v>
          </cell>
        </row>
        <row r="840">
          <cell r="A840">
            <v>0</v>
          </cell>
        </row>
        <row r="841">
          <cell r="A841">
            <v>0</v>
          </cell>
        </row>
        <row r="842">
          <cell r="A842">
            <v>0</v>
          </cell>
        </row>
        <row r="843">
          <cell r="A843">
            <v>0</v>
          </cell>
        </row>
        <row r="844">
          <cell r="A844">
            <v>0</v>
          </cell>
        </row>
        <row r="845">
          <cell r="A845">
            <v>0</v>
          </cell>
        </row>
        <row r="846">
          <cell r="A846">
            <v>0</v>
          </cell>
        </row>
        <row r="847">
          <cell r="A847">
            <v>0</v>
          </cell>
        </row>
        <row r="848">
          <cell r="A848">
            <v>0</v>
          </cell>
        </row>
        <row r="849">
          <cell r="A849">
            <v>0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>
            <v>0</v>
          </cell>
        </row>
        <row r="853">
          <cell r="A853">
            <v>0</v>
          </cell>
        </row>
        <row r="854">
          <cell r="A854">
            <v>0</v>
          </cell>
        </row>
        <row r="855">
          <cell r="A855">
            <v>0</v>
          </cell>
        </row>
        <row r="856">
          <cell r="A856">
            <v>0</v>
          </cell>
        </row>
        <row r="857">
          <cell r="A857">
            <v>0</v>
          </cell>
        </row>
        <row r="858">
          <cell r="A858">
            <v>0</v>
          </cell>
        </row>
        <row r="859">
          <cell r="A859">
            <v>0</v>
          </cell>
        </row>
        <row r="860">
          <cell r="A860">
            <v>0</v>
          </cell>
        </row>
        <row r="861">
          <cell r="A861">
            <v>0</v>
          </cell>
        </row>
        <row r="862">
          <cell r="A862">
            <v>0</v>
          </cell>
        </row>
        <row r="863">
          <cell r="A863">
            <v>0</v>
          </cell>
        </row>
        <row r="864">
          <cell r="A864">
            <v>0</v>
          </cell>
        </row>
        <row r="865">
          <cell r="A865">
            <v>0</v>
          </cell>
        </row>
        <row r="866">
          <cell r="A866">
            <v>0</v>
          </cell>
        </row>
        <row r="867">
          <cell r="A867">
            <v>0</v>
          </cell>
        </row>
        <row r="868">
          <cell r="A868">
            <v>0</v>
          </cell>
        </row>
        <row r="869">
          <cell r="A869">
            <v>0</v>
          </cell>
        </row>
        <row r="870">
          <cell r="A870">
            <v>0</v>
          </cell>
        </row>
        <row r="871">
          <cell r="A871">
            <v>0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>
            <v>0</v>
          </cell>
        </row>
        <row r="876">
          <cell r="A876">
            <v>0</v>
          </cell>
        </row>
        <row r="877">
          <cell r="A877">
            <v>0</v>
          </cell>
        </row>
        <row r="878">
          <cell r="A878">
            <v>0</v>
          </cell>
        </row>
        <row r="879">
          <cell r="A879">
            <v>0</v>
          </cell>
        </row>
        <row r="880">
          <cell r="A880">
            <v>0</v>
          </cell>
        </row>
        <row r="881">
          <cell r="A881">
            <v>0</v>
          </cell>
        </row>
        <row r="882">
          <cell r="A882">
            <v>0</v>
          </cell>
        </row>
        <row r="883">
          <cell r="A883">
            <v>0</v>
          </cell>
        </row>
        <row r="884">
          <cell r="A884">
            <v>0</v>
          </cell>
        </row>
        <row r="885">
          <cell r="A885">
            <v>0</v>
          </cell>
        </row>
        <row r="886">
          <cell r="A886">
            <v>0</v>
          </cell>
        </row>
        <row r="887">
          <cell r="A887">
            <v>0</v>
          </cell>
        </row>
        <row r="888">
          <cell r="A888">
            <v>0</v>
          </cell>
        </row>
        <row r="889">
          <cell r="A889">
            <v>0</v>
          </cell>
        </row>
        <row r="890">
          <cell r="A890">
            <v>0</v>
          </cell>
        </row>
        <row r="891">
          <cell r="A891">
            <v>0</v>
          </cell>
        </row>
        <row r="892">
          <cell r="A892">
            <v>0</v>
          </cell>
        </row>
        <row r="893">
          <cell r="A893">
            <v>0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0</v>
          </cell>
        </row>
        <row r="897">
          <cell r="A897">
            <v>0</v>
          </cell>
        </row>
        <row r="898">
          <cell r="A898">
            <v>0</v>
          </cell>
        </row>
        <row r="899">
          <cell r="A899">
            <v>0</v>
          </cell>
        </row>
        <row r="900">
          <cell r="A900">
            <v>0</v>
          </cell>
        </row>
        <row r="901">
          <cell r="A901">
            <v>0</v>
          </cell>
        </row>
        <row r="902">
          <cell r="A902">
            <v>0</v>
          </cell>
        </row>
        <row r="903">
          <cell r="A903">
            <v>0</v>
          </cell>
        </row>
        <row r="904">
          <cell r="A904">
            <v>0</v>
          </cell>
        </row>
        <row r="905">
          <cell r="A905">
            <v>0</v>
          </cell>
        </row>
        <row r="906">
          <cell r="A906">
            <v>0</v>
          </cell>
        </row>
        <row r="907">
          <cell r="A907">
            <v>0</v>
          </cell>
        </row>
        <row r="908">
          <cell r="A908">
            <v>0</v>
          </cell>
        </row>
        <row r="909">
          <cell r="A909">
            <v>0</v>
          </cell>
        </row>
        <row r="910">
          <cell r="A910">
            <v>0</v>
          </cell>
        </row>
        <row r="911">
          <cell r="A911">
            <v>0</v>
          </cell>
        </row>
        <row r="912">
          <cell r="A912">
            <v>0</v>
          </cell>
        </row>
        <row r="913">
          <cell r="A913">
            <v>0</v>
          </cell>
        </row>
        <row r="914">
          <cell r="A914">
            <v>0</v>
          </cell>
        </row>
        <row r="915">
          <cell r="A915">
            <v>0</v>
          </cell>
        </row>
        <row r="916">
          <cell r="A916">
            <v>0</v>
          </cell>
        </row>
        <row r="917">
          <cell r="A917">
            <v>0</v>
          </cell>
        </row>
        <row r="918">
          <cell r="A918">
            <v>0</v>
          </cell>
        </row>
        <row r="919">
          <cell r="A919">
            <v>0</v>
          </cell>
        </row>
        <row r="920">
          <cell r="A920">
            <v>0</v>
          </cell>
        </row>
        <row r="921">
          <cell r="A921">
            <v>0</v>
          </cell>
        </row>
        <row r="922">
          <cell r="A922">
            <v>0</v>
          </cell>
        </row>
        <row r="923">
          <cell r="A923">
            <v>0</v>
          </cell>
        </row>
        <row r="924">
          <cell r="A924">
            <v>0</v>
          </cell>
        </row>
        <row r="925">
          <cell r="A925">
            <v>0</v>
          </cell>
        </row>
        <row r="926">
          <cell r="A926">
            <v>0</v>
          </cell>
        </row>
        <row r="927">
          <cell r="A927">
            <v>0</v>
          </cell>
        </row>
        <row r="928">
          <cell r="A928">
            <v>0</v>
          </cell>
        </row>
        <row r="929">
          <cell r="A929">
            <v>0</v>
          </cell>
        </row>
        <row r="930">
          <cell r="A930">
            <v>0</v>
          </cell>
        </row>
        <row r="931">
          <cell r="A931">
            <v>0</v>
          </cell>
        </row>
        <row r="932">
          <cell r="A932">
            <v>0</v>
          </cell>
        </row>
        <row r="933">
          <cell r="A933">
            <v>0</v>
          </cell>
        </row>
        <row r="934">
          <cell r="A934">
            <v>0</v>
          </cell>
        </row>
        <row r="935">
          <cell r="A935">
            <v>0</v>
          </cell>
        </row>
        <row r="936">
          <cell r="A936">
            <v>0</v>
          </cell>
        </row>
        <row r="937">
          <cell r="A937">
            <v>0</v>
          </cell>
        </row>
        <row r="938">
          <cell r="A938">
            <v>0</v>
          </cell>
        </row>
        <row r="939">
          <cell r="A939">
            <v>0</v>
          </cell>
        </row>
        <row r="940">
          <cell r="A940">
            <v>0</v>
          </cell>
        </row>
        <row r="941">
          <cell r="A941">
            <v>0</v>
          </cell>
        </row>
        <row r="942">
          <cell r="A942">
            <v>0</v>
          </cell>
        </row>
        <row r="943">
          <cell r="A943">
            <v>0</v>
          </cell>
        </row>
        <row r="944">
          <cell r="A944">
            <v>0</v>
          </cell>
        </row>
        <row r="945">
          <cell r="A945">
            <v>0</v>
          </cell>
        </row>
        <row r="946">
          <cell r="A946">
            <v>0</v>
          </cell>
        </row>
        <row r="947">
          <cell r="A947">
            <v>0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>
            <v>0</v>
          </cell>
        </row>
        <row r="951">
          <cell r="A951">
            <v>0</v>
          </cell>
        </row>
        <row r="952">
          <cell r="A952">
            <v>0</v>
          </cell>
        </row>
        <row r="953">
          <cell r="A953">
            <v>0</v>
          </cell>
        </row>
        <row r="954">
          <cell r="A954">
            <v>0</v>
          </cell>
        </row>
        <row r="955">
          <cell r="A955">
            <v>0</v>
          </cell>
        </row>
        <row r="956">
          <cell r="A956">
            <v>0</v>
          </cell>
        </row>
        <row r="957">
          <cell r="A957">
            <v>0</v>
          </cell>
        </row>
        <row r="958">
          <cell r="A958">
            <v>0</v>
          </cell>
        </row>
        <row r="959">
          <cell r="A959">
            <v>0</v>
          </cell>
        </row>
        <row r="960">
          <cell r="A960">
            <v>0</v>
          </cell>
        </row>
        <row r="961">
          <cell r="A961">
            <v>0</v>
          </cell>
        </row>
        <row r="962">
          <cell r="A962">
            <v>0</v>
          </cell>
        </row>
        <row r="963">
          <cell r="A963">
            <v>0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0</v>
          </cell>
        </row>
        <row r="967">
          <cell r="A967">
            <v>0</v>
          </cell>
        </row>
        <row r="968">
          <cell r="A968">
            <v>0</v>
          </cell>
        </row>
        <row r="969">
          <cell r="A969">
            <v>0</v>
          </cell>
        </row>
        <row r="970">
          <cell r="A970">
            <v>0</v>
          </cell>
        </row>
        <row r="971">
          <cell r="A971">
            <v>0</v>
          </cell>
        </row>
        <row r="972">
          <cell r="A972">
            <v>0</v>
          </cell>
        </row>
        <row r="973">
          <cell r="A973">
            <v>0</v>
          </cell>
        </row>
        <row r="974">
          <cell r="A974">
            <v>0</v>
          </cell>
        </row>
        <row r="975">
          <cell r="A975">
            <v>0</v>
          </cell>
        </row>
        <row r="976">
          <cell r="A976">
            <v>0</v>
          </cell>
        </row>
        <row r="977">
          <cell r="A977">
            <v>0</v>
          </cell>
        </row>
        <row r="978">
          <cell r="A978">
            <v>0</v>
          </cell>
        </row>
        <row r="979">
          <cell r="A979">
            <v>0</v>
          </cell>
        </row>
        <row r="980">
          <cell r="A980">
            <v>0</v>
          </cell>
        </row>
        <row r="981">
          <cell r="A981">
            <v>0</v>
          </cell>
        </row>
        <row r="982">
          <cell r="A982">
            <v>0</v>
          </cell>
        </row>
        <row r="983">
          <cell r="A983">
            <v>0</v>
          </cell>
        </row>
        <row r="984">
          <cell r="A984">
            <v>0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>
            <v>0</v>
          </cell>
        </row>
        <row r="988">
          <cell r="A988">
            <v>0</v>
          </cell>
        </row>
        <row r="989">
          <cell r="A989">
            <v>0</v>
          </cell>
        </row>
        <row r="990">
          <cell r="A990">
            <v>0</v>
          </cell>
        </row>
        <row r="991">
          <cell r="A991">
            <v>0</v>
          </cell>
        </row>
        <row r="992">
          <cell r="A992">
            <v>0</v>
          </cell>
        </row>
        <row r="993">
          <cell r="A993">
            <v>0</v>
          </cell>
        </row>
        <row r="994">
          <cell r="A994">
            <v>0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>
            <v>0</v>
          </cell>
        </row>
        <row r="998">
          <cell r="A998">
            <v>0</v>
          </cell>
        </row>
        <row r="999">
          <cell r="A999">
            <v>0</v>
          </cell>
        </row>
        <row r="1000">
          <cell r="A1000">
            <v>0</v>
          </cell>
        </row>
        <row r="1001">
          <cell r="A1001">
            <v>0</v>
          </cell>
        </row>
        <row r="1002">
          <cell r="A1002">
            <v>0</v>
          </cell>
        </row>
        <row r="1003">
          <cell r="A1003">
            <v>0</v>
          </cell>
        </row>
        <row r="1004">
          <cell r="A1004">
            <v>0</v>
          </cell>
        </row>
        <row r="1005">
          <cell r="A1005">
            <v>0</v>
          </cell>
        </row>
        <row r="1006">
          <cell r="A1006">
            <v>0</v>
          </cell>
        </row>
        <row r="1007">
          <cell r="A1007">
            <v>0</v>
          </cell>
        </row>
        <row r="1008">
          <cell r="A1008">
            <v>0</v>
          </cell>
        </row>
        <row r="1009">
          <cell r="A1009">
            <v>0</v>
          </cell>
        </row>
        <row r="1010">
          <cell r="A1010">
            <v>0</v>
          </cell>
        </row>
        <row r="1011">
          <cell r="A1011">
            <v>0</v>
          </cell>
        </row>
        <row r="1012">
          <cell r="A1012">
            <v>0</v>
          </cell>
        </row>
        <row r="1013">
          <cell r="A1013">
            <v>0</v>
          </cell>
        </row>
        <row r="1014">
          <cell r="A1014">
            <v>0</v>
          </cell>
        </row>
        <row r="1015">
          <cell r="A1015">
            <v>0</v>
          </cell>
        </row>
        <row r="1016">
          <cell r="A1016">
            <v>0</v>
          </cell>
        </row>
        <row r="1017">
          <cell r="A1017">
            <v>0</v>
          </cell>
        </row>
        <row r="1018">
          <cell r="A1018">
            <v>0</v>
          </cell>
        </row>
        <row r="1019">
          <cell r="A1019">
            <v>0</v>
          </cell>
        </row>
        <row r="1020">
          <cell r="A1020">
            <v>0</v>
          </cell>
        </row>
        <row r="1021">
          <cell r="A1021">
            <v>0</v>
          </cell>
        </row>
        <row r="1022">
          <cell r="A1022">
            <v>0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>
            <v>0</v>
          </cell>
        </row>
        <row r="1026">
          <cell r="A1026">
            <v>0</v>
          </cell>
        </row>
        <row r="1027">
          <cell r="A1027">
            <v>0</v>
          </cell>
        </row>
        <row r="1028">
          <cell r="A1028">
            <v>0</v>
          </cell>
        </row>
        <row r="1029">
          <cell r="A1029">
            <v>0</v>
          </cell>
        </row>
        <row r="1030">
          <cell r="A1030">
            <v>0</v>
          </cell>
        </row>
        <row r="1031">
          <cell r="A1031">
            <v>0</v>
          </cell>
        </row>
        <row r="1032">
          <cell r="A1032">
            <v>0</v>
          </cell>
        </row>
        <row r="1033">
          <cell r="A1033">
            <v>0</v>
          </cell>
        </row>
        <row r="1034">
          <cell r="A1034">
            <v>0</v>
          </cell>
        </row>
        <row r="1035">
          <cell r="A1035">
            <v>0</v>
          </cell>
        </row>
        <row r="1036">
          <cell r="A1036">
            <v>0</v>
          </cell>
        </row>
        <row r="1037">
          <cell r="A1037">
            <v>0</v>
          </cell>
        </row>
        <row r="1038">
          <cell r="A1038">
            <v>0</v>
          </cell>
        </row>
        <row r="1039">
          <cell r="A1039">
            <v>0</v>
          </cell>
        </row>
        <row r="1040">
          <cell r="A1040">
            <v>0</v>
          </cell>
        </row>
        <row r="1041">
          <cell r="A1041">
            <v>0</v>
          </cell>
        </row>
        <row r="1042">
          <cell r="A1042">
            <v>0</v>
          </cell>
        </row>
        <row r="1043">
          <cell r="A1043">
            <v>0</v>
          </cell>
        </row>
        <row r="1044">
          <cell r="A1044">
            <v>0</v>
          </cell>
        </row>
        <row r="1045">
          <cell r="A1045">
            <v>0</v>
          </cell>
        </row>
        <row r="1046">
          <cell r="A1046">
            <v>0</v>
          </cell>
        </row>
        <row r="1047">
          <cell r="A1047">
            <v>0</v>
          </cell>
        </row>
        <row r="1048">
          <cell r="A1048">
            <v>0</v>
          </cell>
        </row>
        <row r="1049">
          <cell r="A1049">
            <v>0</v>
          </cell>
        </row>
        <row r="1050">
          <cell r="A1050">
            <v>0</v>
          </cell>
        </row>
        <row r="1051">
          <cell r="A1051">
            <v>0</v>
          </cell>
        </row>
        <row r="1052">
          <cell r="A1052">
            <v>0</v>
          </cell>
        </row>
        <row r="1053">
          <cell r="A1053">
            <v>0</v>
          </cell>
        </row>
        <row r="1054">
          <cell r="A1054">
            <v>0</v>
          </cell>
        </row>
        <row r="1055">
          <cell r="A1055">
            <v>0</v>
          </cell>
        </row>
        <row r="1056">
          <cell r="A1056">
            <v>0</v>
          </cell>
        </row>
        <row r="1057">
          <cell r="A1057">
            <v>0</v>
          </cell>
        </row>
        <row r="1058">
          <cell r="A1058">
            <v>0</v>
          </cell>
        </row>
        <row r="1059">
          <cell r="A1059">
            <v>0</v>
          </cell>
        </row>
        <row r="1060">
          <cell r="A1060">
            <v>0</v>
          </cell>
        </row>
        <row r="1061">
          <cell r="A1061">
            <v>0</v>
          </cell>
        </row>
        <row r="1062">
          <cell r="A1062">
            <v>0</v>
          </cell>
        </row>
        <row r="1063">
          <cell r="A1063">
            <v>0</v>
          </cell>
        </row>
        <row r="1064">
          <cell r="A1064">
            <v>0</v>
          </cell>
        </row>
        <row r="1065">
          <cell r="A1065">
            <v>0</v>
          </cell>
        </row>
        <row r="1066">
          <cell r="A1066">
            <v>0</v>
          </cell>
        </row>
        <row r="1067">
          <cell r="A1067">
            <v>0</v>
          </cell>
        </row>
        <row r="1068">
          <cell r="A1068">
            <v>0</v>
          </cell>
        </row>
        <row r="1069">
          <cell r="A1069">
            <v>0</v>
          </cell>
        </row>
        <row r="1070">
          <cell r="A1070">
            <v>0</v>
          </cell>
        </row>
        <row r="1071">
          <cell r="A1071">
            <v>0</v>
          </cell>
        </row>
        <row r="1072">
          <cell r="A1072">
            <v>0</v>
          </cell>
        </row>
        <row r="1073">
          <cell r="A1073">
            <v>0</v>
          </cell>
        </row>
        <row r="1074">
          <cell r="A1074">
            <v>0</v>
          </cell>
        </row>
        <row r="1075">
          <cell r="A1075">
            <v>0</v>
          </cell>
        </row>
        <row r="1076">
          <cell r="A1076">
            <v>0</v>
          </cell>
        </row>
        <row r="1077">
          <cell r="A1077">
            <v>0</v>
          </cell>
        </row>
        <row r="1078">
          <cell r="A1078">
            <v>0</v>
          </cell>
        </row>
        <row r="1079">
          <cell r="A1079">
            <v>0</v>
          </cell>
        </row>
        <row r="1080">
          <cell r="A1080">
            <v>0</v>
          </cell>
        </row>
        <row r="1081">
          <cell r="A1081">
            <v>0</v>
          </cell>
        </row>
        <row r="1082">
          <cell r="A1082">
            <v>0</v>
          </cell>
        </row>
        <row r="1083">
          <cell r="A1083">
            <v>0</v>
          </cell>
        </row>
        <row r="1084">
          <cell r="A1084">
            <v>0</v>
          </cell>
        </row>
        <row r="1085">
          <cell r="A1085">
            <v>0</v>
          </cell>
        </row>
        <row r="1086">
          <cell r="A1086">
            <v>0</v>
          </cell>
        </row>
        <row r="1087">
          <cell r="A1087">
            <v>0</v>
          </cell>
        </row>
        <row r="1088">
          <cell r="A1088">
            <v>0</v>
          </cell>
        </row>
        <row r="1089">
          <cell r="A1089">
            <v>0</v>
          </cell>
        </row>
        <row r="1090">
          <cell r="A1090">
            <v>0</v>
          </cell>
        </row>
        <row r="1091">
          <cell r="A1091">
            <v>0</v>
          </cell>
        </row>
        <row r="1092">
          <cell r="A1092">
            <v>0</v>
          </cell>
        </row>
        <row r="1093">
          <cell r="A1093">
            <v>0</v>
          </cell>
        </row>
        <row r="1094">
          <cell r="A1094">
            <v>0</v>
          </cell>
        </row>
        <row r="1095">
          <cell r="A1095">
            <v>0</v>
          </cell>
        </row>
        <row r="1096">
          <cell r="A1096">
            <v>0</v>
          </cell>
        </row>
        <row r="1097">
          <cell r="A1097">
            <v>0</v>
          </cell>
        </row>
        <row r="1098">
          <cell r="A1098">
            <v>0</v>
          </cell>
        </row>
        <row r="1099">
          <cell r="A1099">
            <v>0</v>
          </cell>
        </row>
        <row r="1100">
          <cell r="A1100">
            <v>0</v>
          </cell>
        </row>
        <row r="1101">
          <cell r="A1101">
            <v>0</v>
          </cell>
        </row>
        <row r="1102">
          <cell r="A1102">
            <v>0</v>
          </cell>
        </row>
        <row r="1103">
          <cell r="A1103">
            <v>0</v>
          </cell>
        </row>
        <row r="1104">
          <cell r="A1104">
            <v>0</v>
          </cell>
        </row>
        <row r="1105">
          <cell r="A1105">
            <v>0</v>
          </cell>
        </row>
        <row r="1106">
          <cell r="A1106">
            <v>0</v>
          </cell>
        </row>
        <row r="1107">
          <cell r="A1107">
            <v>0</v>
          </cell>
        </row>
        <row r="1108">
          <cell r="A1108">
            <v>0</v>
          </cell>
        </row>
        <row r="1109">
          <cell r="A1109">
            <v>0</v>
          </cell>
        </row>
        <row r="1110">
          <cell r="A1110">
            <v>0</v>
          </cell>
        </row>
        <row r="1111">
          <cell r="A1111">
            <v>0</v>
          </cell>
        </row>
        <row r="1112">
          <cell r="A1112">
            <v>0</v>
          </cell>
        </row>
        <row r="1113">
          <cell r="A1113">
            <v>0</v>
          </cell>
        </row>
        <row r="1114">
          <cell r="A1114">
            <v>0</v>
          </cell>
        </row>
        <row r="1115">
          <cell r="A1115">
            <v>0</v>
          </cell>
        </row>
        <row r="1116">
          <cell r="A1116">
            <v>0</v>
          </cell>
        </row>
        <row r="1117">
          <cell r="A1117">
            <v>0</v>
          </cell>
        </row>
        <row r="1118">
          <cell r="A1118">
            <v>0</v>
          </cell>
        </row>
        <row r="1119">
          <cell r="A1119">
            <v>0</v>
          </cell>
        </row>
        <row r="1120">
          <cell r="A1120">
            <v>0</v>
          </cell>
        </row>
        <row r="1121">
          <cell r="A1121">
            <v>0</v>
          </cell>
        </row>
        <row r="1122">
          <cell r="A1122">
            <v>0</v>
          </cell>
        </row>
        <row r="1123">
          <cell r="A1123">
            <v>0</v>
          </cell>
        </row>
        <row r="1124">
          <cell r="A1124">
            <v>0</v>
          </cell>
        </row>
        <row r="1125">
          <cell r="A1125">
            <v>0</v>
          </cell>
        </row>
        <row r="1126">
          <cell r="A1126">
            <v>0</v>
          </cell>
        </row>
        <row r="1127">
          <cell r="A1127">
            <v>0</v>
          </cell>
        </row>
        <row r="1128">
          <cell r="A1128">
            <v>0</v>
          </cell>
        </row>
        <row r="1129">
          <cell r="A1129">
            <v>0</v>
          </cell>
        </row>
        <row r="1130">
          <cell r="A1130">
            <v>0</v>
          </cell>
        </row>
        <row r="1131">
          <cell r="A1131">
            <v>0</v>
          </cell>
        </row>
        <row r="1132">
          <cell r="A1132">
            <v>0</v>
          </cell>
        </row>
        <row r="1133">
          <cell r="A1133">
            <v>0</v>
          </cell>
        </row>
        <row r="1134">
          <cell r="A1134">
            <v>0</v>
          </cell>
        </row>
        <row r="1135">
          <cell r="A1135">
            <v>0</v>
          </cell>
        </row>
        <row r="1136">
          <cell r="A1136">
            <v>0</v>
          </cell>
        </row>
        <row r="1137">
          <cell r="A1137">
            <v>0</v>
          </cell>
        </row>
        <row r="1138">
          <cell r="A1138">
            <v>0</v>
          </cell>
        </row>
        <row r="1139">
          <cell r="A1139">
            <v>0</v>
          </cell>
        </row>
        <row r="1140">
          <cell r="A1140">
            <v>0</v>
          </cell>
        </row>
        <row r="1141">
          <cell r="A1141">
            <v>0</v>
          </cell>
        </row>
        <row r="1142">
          <cell r="A1142">
            <v>0</v>
          </cell>
        </row>
        <row r="1143">
          <cell r="A1143">
            <v>0</v>
          </cell>
        </row>
        <row r="1144">
          <cell r="A1144">
            <v>0</v>
          </cell>
        </row>
        <row r="1145">
          <cell r="A1145">
            <v>0</v>
          </cell>
        </row>
        <row r="1146">
          <cell r="A1146">
            <v>0</v>
          </cell>
        </row>
        <row r="1147">
          <cell r="A1147">
            <v>0</v>
          </cell>
        </row>
        <row r="1148">
          <cell r="A1148">
            <v>0</v>
          </cell>
        </row>
        <row r="1149">
          <cell r="A1149">
            <v>0</v>
          </cell>
        </row>
        <row r="1150">
          <cell r="A1150">
            <v>0</v>
          </cell>
        </row>
        <row r="1151">
          <cell r="A1151">
            <v>0</v>
          </cell>
        </row>
        <row r="1152">
          <cell r="A1152">
            <v>0</v>
          </cell>
        </row>
        <row r="1153">
          <cell r="A1153">
            <v>0</v>
          </cell>
        </row>
        <row r="1154">
          <cell r="A1154">
            <v>0</v>
          </cell>
        </row>
        <row r="1155">
          <cell r="A1155">
            <v>0</v>
          </cell>
        </row>
        <row r="1156">
          <cell r="A1156">
            <v>0</v>
          </cell>
        </row>
        <row r="1157">
          <cell r="A1157">
            <v>0</v>
          </cell>
        </row>
        <row r="1158">
          <cell r="A1158">
            <v>0</v>
          </cell>
        </row>
        <row r="1159">
          <cell r="A1159">
            <v>0</v>
          </cell>
        </row>
        <row r="1160">
          <cell r="A1160">
            <v>0</v>
          </cell>
        </row>
        <row r="1161">
          <cell r="A1161">
            <v>0</v>
          </cell>
        </row>
        <row r="1162">
          <cell r="A1162">
            <v>0</v>
          </cell>
        </row>
        <row r="1163">
          <cell r="A1163">
            <v>0</v>
          </cell>
        </row>
        <row r="1164">
          <cell r="A1164">
            <v>0</v>
          </cell>
        </row>
        <row r="1165">
          <cell r="A1165">
            <v>0</v>
          </cell>
        </row>
        <row r="1166">
          <cell r="A1166">
            <v>0</v>
          </cell>
        </row>
        <row r="1167">
          <cell r="A1167">
            <v>0</v>
          </cell>
        </row>
        <row r="1168">
          <cell r="A1168">
            <v>0</v>
          </cell>
        </row>
        <row r="1169">
          <cell r="A1169">
            <v>0</v>
          </cell>
        </row>
        <row r="1170">
          <cell r="A1170">
            <v>0</v>
          </cell>
        </row>
        <row r="1171">
          <cell r="A1171">
            <v>0</v>
          </cell>
        </row>
        <row r="1172">
          <cell r="A1172">
            <v>0</v>
          </cell>
        </row>
        <row r="1173">
          <cell r="A1173">
            <v>0</v>
          </cell>
        </row>
        <row r="1174">
          <cell r="A1174">
            <v>0</v>
          </cell>
        </row>
        <row r="1175">
          <cell r="A1175">
            <v>0</v>
          </cell>
        </row>
        <row r="1176">
          <cell r="A1176">
            <v>0</v>
          </cell>
        </row>
        <row r="1177">
          <cell r="A1177">
            <v>0</v>
          </cell>
        </row>
        <row r="1178">
          <cell r="A1178">
            <v>0</v>
          </cell>
        </row>
        <row r="1179">
          <cell r="A1179">
            <v>0</v>
          </cell>
        </row>
        <row r="1180">
          <cell r="A1180">
            <v>0</v>
          </cell>
        </row>
        <row r="1181">
          <cell r="A1181">
            <v>0</v>
          </cell>
        </row>
        <row r="1182">
          <cell r="A1182">
            <v>0</v>
          </cell>
        </row>
        <row r="1183">
          <cell r="A1183">
            <v>0</v>
          </cell>
        </row>
        <row r="1184">
          <cell r="A1184">
            <v>0</v>
          </cell>
        </row>
        <row r="1185">
          <cell r="A1185">
            <v>0</v>
          </cell>
        </row>
        <row r="1186">
          <cell r="A1186">
            <v>0</v>
          </cell>
        </row>
        <row r="1187">
          <cell r="A1187">
            <v>0</v>
          </cell>
        </row>
        <row r="1188">
          <cell r="A1188">
            <v>0</v>
          </cell>
        </row>
        <row r="1189">
          <cell r="A1189">
            <v>0</v>
          </cell>
        </row>
        <row r="1190">
          <cell r="A1190">
            <v>0</v>
          </cell>
        </row>
        <row r="1191">
          <cell r="A1191">
            <v>0</v>
          </cell>
        </row>
        <row r="1192">
          <cell r="A1192">
            <v>0</v>
          </cell>
        </row>
        <row r="1193">
          <cell r="A1193">
            <v>0</v>
          </cell>
        </row>
        <row r="1194">
          <cell r="A1194">
            <v>0</v>
          </cell>
        </row>
        <row r="1195">
          <cell r="A1195">
            <v>0</v>
          </cell>
        </row>
        <row r="1196">
          <cell r="A1196">
            <v>0</v>
          </cell>
        </row>
        <row r="1197">
          <cell r="A1197">
            <v>0</v>
          </cell>
        </row>
        <row r="1198">
          <cell r="A1198">
            <v>0</v>
          </cell>
        </row>
        <row r="1199">
          <cell r="A1199">
            <v>0</v>
          </cell>
        </row>
        <row r="1200">
          <cell r="A1200">
            <v>0</v>
          </cell>
        </row>
        <row r="1201">
          <cell r="A1201">
            <v>0</v>
          </cell>
        </row>
        <row r="1202">
          <cell r="A1202">
            <v>0</v>
          </cell>
        </row>
        <row r="1203">
          <cell r="A1203">
            <v>0</v>
          </cell>
        </row>
        <row r="1204">
          <cell r="A1204">
            <v>0</v>
          </cell>
        </row>
        <row r="1205">
          <cell r="A1205">
            <v>0</v>
          </cell>
        </row>
        <row r="1206">
          <cell r="A1206">
            <v>0</v>
          </cell>
        </row>
        <row r="1207">
          <cell r="A1207">
            <v>0</v>
          </cell>
        </row>
        <row r="1208">
          <cell r="A1208">
            <v>0</v>
          </cell>
        </row>
        <row r="1209">
          <cell r="A1209">
            <v>0</v>
          </cell>
        </row>
        <row r="1210">
          <cell r="A1210">
            <v>0</v>
          </cell>
        </row>
        <row r="1211">
          <cell r="A1211">
            <v>0</v>
          </cell>
        </row>
        <row r="1212">
          <cell r="A1212">
            <v>0</v>
          </cell>
        </row>
        <row r="1213">
          <cell r="A1213">
            <v>0</v>
          </cell>
        </row>
        <row r="1214">
          <cell r="A1214">
            <v>0</v>
          </cell>
        </row>
        <row r="1215">
          <cell r="A1215">
            <v>0</v>
          </cell>
        </row>
        <row r="1216">
          <cell r="A1216">
            <v>0</v>
          </cell>
        </row>
        <row r="1217">
          <cell r="A1217">
            <v>0</v>
          </cell>
        </row>
        <row r="1218">
          <cell r="A1218">
            <v>0</v>
          </cell>
        </row>
        <row r="1219">
          <cell r="A1219">
            <v>0</v>
          </cell>
        </row>
        <row r="1220">
          <cell r="A1220">
            <v>0</v>
          </cell>
        </row>
        <row r="1221">
          <cell r="A1221">
            <v>0</v>
          </cell>
        </row>
        <row r="1222">
          <cell r="A1222">
            <v>0</v>
          </cell>
        </row>
        <row r="1223">
          <cell r="A1223">
            <v>0</v>
          </cell>
        </row>
        <row r="1224">
          <cell r="A1224">
            <v>0</v>
          </cell>
        </row>
        <row r="1225">
          <cell r="A1225">
            <v>0</v>
          </cell>
        </row>
        <row r="1226">
          <cell r="A1226">
            <v>0</v>
          </cell>
        </row>
        <row r="1227">
          <cell r="A1227">
            <v>0</v>
          </cell>
        </row>
        <row r="1228">
          <cell r="A1228">
            <v>0</v>
          </cell>
        </row>
        <row r="1229">
          <cell r="A1229">
            <v>0</v>
          </cell>
        </row>
        <row r="1230">
          <cell r="A1230">
            <v>0</v>
          </cell>
        </row>
        <row r="1231">
          <cell r="A1231">
            <v>0</v>
          </cell>
        </row>
        <row r="1232">
          <cell r="A1232">
            <v>0</v>
          </cell>
        </row>
        <row r="1233">
          <cell r="A1233">
            <v>0</v>
          </cell>
        </row>
        <row r="1234">
          <cell r="A1234">
            <v>0</v>
          </cell>
        </row>
        <row r="1235">
          <cell r="A1235">
            <v>0</v>
          </cell>
        </row>
        <row r="1236">
          <cell r="A1236">
            <v>0</v>
          </cell>
        </row>
        <row r="1237">
          <cell r="A1237">
            <v>0</v>
          </cell>
        </row>
        <row r="1238">
          <cell r="A1238">
            <v>0</v>
          </cell>
        </row>
        <row r="1239">
          <cell r="A1239">
            <v>0</v>
          </cell>
        </row>
        <row r="1240">
          <cell r="A1240">
            <v>0</v>
          </cell>
        </row>
        <row r="1241">
          <cell r="A1241">
            <v>0</v>
          </cell>
        </row>
        <row r="1242">
          <cell r="A1242">
            <v>0</v>
          </cell>
        </row>
        <row r="1243">
          <cell r="A1243">
            <v>0</v>
          </cell>
        </row>
        <row r="1244">
          <cell r="A1244">
            <v>0</v>
          </cell>
        </row>
        <row r="1245">
          <cell r="A1245">
            <v>0</v>
          </cell>
        </row>
        <row r="1246">
          <cell r="A1246">
            <v>0</v>
          </cell>
        </row>
        <row r="1247">
          <cell r="A1247">
            <v>0</v>
          </cell>
        </row>
        <row r="1248">
          <cell r="A1248">
            <v>0</v>
          </cell>
        </row>
        <row r="1249">
          <cell r="A1249">
            <v>0</v>
          </cell>
        </row>
        <row r="1250">
          <cell r="A1250">
            <v>0</v>
          </cell>
        </row>
        <row r="1251">
          <cell r="A1251">
            <v>0</v>
          </cell>
        </row>
        <row r="1252">
          <cell r="A1252">
            <v>0</v>
          </cell>
        </row>
        <row r="1253">
          <cell r="A1253">
            <v>0</v>
          </cell>
        </row>
        <row r="1254">
          <cell r="A1254">
            <v>0</v>
          </cell>
        </row>
        <row r="1255">
          <cell r="A1255">
            <v>0</v>
          </cell>
        </row>
        <row r="1256">
          <cell r="A1256">
            <v>0</v>
          </cell>
        </row>
        <row r="1257">
          <cell r="A1257">
            <v>0</v>
          </cell>
        </row>
        <row r="1258">
          <cell r="A1258">
            <v>0</v>
          </cell>
        </row>
        <row r="1259">
          <cell r="A1259">
            <v>0</v>
          </cell>
        </row>
        <row r="1260">
          <cell r="A1260">
            <v>0</v>
          </cell>
        </row>
        <row r="1261">
          <cell r="A1261">
            <v>0</v>
          </cell>
        </row>
        <row r="1262">
          <cell r="A1262">
            <v>0</v>
          </cell>
        </row>
        <row r="1263">
          <cell r="A1263">
            <v>0</v>
          </cell>
        </row>
        <row r="1264">
          <cell r="A1264">
            <v>0</v>
          </cell>
        </row>
        <row r="1265">
          <cell r="A1265">
            <v>0</v>
          </cell>
        </row>
        <row r="1266">
          <cell r="A1266">
            <v>0</v>
          </cell>
        </row>
        <row r="1267">
          <cell r="A1267">
            <v>0</v>
          </cell>
        </row>
        <row r="1268">
          <cell r="A1268">
            <v>0</v>
          </cell>
        </row>
        <row r="1269">
          <cell r="A1269">
            <v>0</v>
          </cell>
        </row>
        <row r="1270">
          <cell r="A1270">
            <v>0</v>
          </cell>
        </row>
        <row r="1271">
          <cell r="A1271">
            <v>0</v>
          </cell>
        </row>
        <row r="1272">
          <cell r="A1272">
            <v>0</v>
          </cell>
        </row>
        <row r="1273">
          <cell r="A1273">
            <v>0</v>
          </cell>
        </row>
        <row r="1274">
          <cell r="A1274">
            <v>0</v>
          </cell>
        </row>
        <row r="1275">
          <cell r="A1275">
            <v>0</v>
          </cell>
        </row>
        <row r="1276">
          <cell r="A1276">
            <v>0</v>
          </cell>
        </row>
        <row r="1277">
          <cell r="A1277">
            <v>0</v>
          </cell>
        </row>
        <row r="1278">
          <cell r="A1278">
            <v>0</v>
          </cell>
        </row>
        <row r="1279">
          <cell r="A1279">
            <v>0</v>
          </cell>
        </row>
        <row r="1280">
          <cell r="A1280">
            <v>0</v>
          </cell>
        </row>
        <row r="1281">
          <cell r="A1281">
            <v>0</v>
          </cell>
        </row>
        <row r="1282">
          <cell r="A1282">
            <v>0</v>
          </cell>
        </row>
        <row r="1283">
          <cell r="A1283">
            <v>0</v>
          </cell>
        </row>
        <row r="1284">
          <cell r="A1284">
            <v>0</v>
          </cell>
        </row>
        <row r="1285">
          <cell r="A1285">
            <v>0</v>
          </cell>
        </row>
        <row r="1286">
          <cell r="A1286">
            <v>0</v>
          </cell>
        </row>
        <row r="1287">
          <cell r="A1287">
            <v>0</v>
          </cell>
        </row>
        <row r="1288">
          <cell r="A1288">
            <v>0</v>
          </cell>
        </row>
        <row r="1289">
          <cell r="A1289">
            <v>0</v>
          </cell>
        </row>
        <row r="1290">
          <cell r="A1290">
            <v>0</v>
          </cell>
        </row>
        <row r="1291">
          <cell r="A1291">
            <v>0</v>
          </cell>
        </row>
        <row r="1292">
          <cell r="A1292">
            <v>0</v>
          </cell>
        </row>
        <row r="1293">
          <cell r="A1293">
            <v>0</v>
          </cell>
        </row>
        <row r="1294">
          <cell r="A1294">
            <v>0</v>
          </cell>
        </row>
        <row r="1295">
          <cell r="A1295">
            <v>0</v>
          </cell>
        </row>
        <row r="1296">
          <cell r="A1296">
            <v>0</v>
          </cell>
        </row>
        <row r="1297">
          <cell r="A1297">
            <v>0</v>
          </cell>
        </row>
        <row r="1298">
          <cell r="A1298">
            <v>0</v>
          </cell>
        </row>
        <row r="1299">
          <cell r="A1299">
            <v>0</v>
          </cell>
        </row>
        <row r="1300">
          <cell r="A1300">
            <v>0</v>
          </cell>
        </row>
        <row r="1301">
          <cell r="A1301">
            <v>0</v>
          </cell>
        </row>
        <row r="1302">
          <cell r="A1302">
            <v>0</v>
          </cell>
        </row>
        <row r="1303">
          <cell r="A1303">
            <v>0</v>
          </cell>
        </row>
        <row r="1304">
          <cell r="A1304">
            <v>0</v>
          </cell>
        </row>
        <row r="1305">
          <cell r="A1305">
            <v>0</v>
          </cell>
        </row>
        <row r="1306">
          <cell r="A1306">
            <v>0</v>
          </cell>
        </row>
        <row r="1307">
          <cell r="A1307">
            <v>0</v>
          </cell>
        </row>
        <row r="1308">
          <cell r="A1308">
            <v>0</v>
          </cell>
        </row>
        <row r="1309">
          <cell r="A1309">
            <v>0</v>
          </cell>
        </row>
        <row r="1310">
          <cell r="A1310">
            <v>0</v>
          </cell>
        </row>
        <row r="1311">
          <cell r="A1311">
            <v>0</v>
          </cell>
        </row>
        <row r="1312">
          <cell r="A1312">
            <v>0</v>
          </cell>
        </row>
        <row r="1313">
          <cell r="A1313">
            <v>0</v>
          </cell>
        </row>
        <row r="1314">
          <cell r="A1314">
            <v>0</v>
          </cell>
        </row>
        <row r="1315">
          <cell r="A1315">
            <v>0</v>
          </cell>
        </row>
        <row r="1316">
          <cell r="A1316">
            <v>0</v>
          </cell>
        </row>
        <row r="1317">
          <cell r="A1317">
            <v>0</v>
          </cell>
        </row>
        <row r="1318">
          <cell r="A1318">
            <v>0</v>
          </cell>
        </row>
        <row r="1319">
          <cell r="A1319">
            <v>0</v>
          </cell>
        </row>
        <row r="1320">
          <cell r="A1320">
            <v>0</v>
          </cell>
        </row>
        <row r="1321">
          <cell r="A1321">
            <v>0</v>
          </cell>
        </row>
        <row r="1322">
          <cell r="A1322">
            <v>0</v>
          </cell>
        </row>
        <row r="1323">
          <cell r="A1323">
            <v>0</v>
          </cell>
        </row>
        <row r="1324">
          <cell r="A1324">
            <v>0</v>
          </cell>
        </row>
        <row r="1325">
          <cell r="A1325">
            <v>0</v>
          </cell>
        </row>
        <row r="1326">
          <cell r="A1326">
            <v>0</v>
          </cell>
        </row>
        <row r="1327">
          <cell r="A1327">
            <v>0</v>
          </cell>
        </row>
        <row r="1328">
          <cell r="A1328">
            <v>0</v>
          </cell>
        </row>
        <row r="1329">
          <cell r="A1329">
            <v>0</v>
          </cell>
        </row>
        <row r="1330">
          <cell r="A1330">
            <v>0</v>
          </cell>
        </row>
        <row r="1331">
          <cell r="A1331">
            <v>0</v>
          </cell>
        </row>
        <row r="1332">
          <cell r="A1332">
            <v>0</v>
          </cell>
        </row>
        <row r="1333">
          <cell r="A1333">
            <v>0</v>
          </cell>
        </row>
        <row r="1334">
          <cell r="A1334">
            <v>0</v>
          </cell>
        </row>
        <row r="1335">
          <cell r="A1335">
            <v>0</v>
          </cell>
        </row>
        <row r="1336">
          <cell r="A1336">
            <v>0</v>
          </cell>
        </row>
        <row r="1337">
          <cell r="A1337">
            <v>0</v>
          </cell>
        </row>
        <row r="1338">
          <cell r="A1338">
            <v>0</v>
          </cell>
        </row>
        <row r="1339">
          <cell r="A1339">
            <v>0</v>
          </cell>
        </row>
        <row r="1340">
          <cell r="A1340">
            <v>0</v>
          </cell>
        </row>
        <row r="1341">
          <cell r="A1341">
            <v>0</v>
          </cell>
        </row>
        <row r="1342">
          <cell r="A1342">
            <v>0</v>
          </cell>
        </row>
        <row r="1343">
          <cell r="A1343">
            <v>0</v>
          </cell>
        </row>
        <row r="1344">
          <cell r="A1344">
            <v>0</v>
          </cell>
        </row>
        <row r="1345">
          <cell r="A1345">
            <v>0</v>
          </cell>
        </row>
        <row r="1346">
          <cell r="A1346">
            <v>0</v>
          </cell>
        </row>
        <row r="1347">
          <cell r="A1347">
            <v>0</v>
          </cell>
        </row>
        <row r="1348">
          <cell r="A1348">
            <v>0</v>
          </cell>
        </row>
        <row r="1349">
          <cell r="A1349">
            <v>0</v>
          </cell>
        </row>
        <row r="1350">
          <cell r="A1350">
            <v>0</v>
          </cell>
        </row>
        <row r="1351">
          <cell r="A1351">
            <v>0</v>
          </cell>
        </row>
        <row r="1352">
          <cell r="A1352">
            <v>0</v>
          </cell>
        </row>
        <row r="1353">
          <cell r="A1353">
            <v>0</v>
          </cell>
        </row>
        <row r="1354">
          <cell r="A1354">
            <v>0</v>
          </cell>
        </row>
        <row r="1355">
          <cell r="A1355">
            <v>0</v>
          </cell>
        </row>
        <row r="1356">
          <cell r="A1356">
            <v>0</v>
          </cell>
        </row>
        <row r="1357">
          <cell r="A1357">
            <v>0</v>
          </cell>
        </row>
        <row r="1358">
          <cell r="A1358">
            <v>0</v>
          </cell>
        </row>
        <row r="1359">
          <cell r="A1359">
            <v>0</v>
          </cell>
        </row>
        <row r="1360">
          <cell r="A1360">
            <v>0</v>
          </cell>
        </row>
        <row r="1361">
          <cell r="A1361">
            <v>0</v>
          </cell>
        </row>
        <row r="1362">
          <cell r="A1362">
            <v>0</v>
          </cell>
        </row>
        <row r="1363">
          <cell r="A1363">
            <v>0</v>
          </cell>
        </row>
        <row r="1364">
          <cell r="A1364">
            <v>0</v>
          </cell>
        </row>
        <row r="1365">
          <cell r="A1365">
            <v>0</v>
          </cell>
        </row>
        <row r="1366">
          <cell r="A1366">
            <v>0</v>
          </cell>
        </row>
        <row r="1367">
          <cell r="A1367">
            <v>0</v>
          </cell>
        </row>
        <row r="1368">
          <cell r="A1368">
            <v>0</v>
          </cell>
        </row>
        <row r="1369">
          <cell r="A1369">
            <v>0</v>
          </cell>
        </row>
        <row r="1370">
          <cell r="A1370">
            <v>0</v>
          </cell>
        </row>
        <row r="1371">
          <cell r="A1371">
            <v>0</v>
          </cell>
        </row>
        <row r="1372">
          <cell r="A1372">
            <v>0</v>
          </cell>
        </row>
        <row r="1373">
          <cell r="A1373">
            <v>0</v>
          </cell>
        </row>
        <row r="1374">
          <cell r="A1374">
            <v>0</v>
          </cell>
        </row>
        <row r="1375">
          <cell r="A1375">
            <v>0</v>
          </cell>
        </row>
        <row r="1376">
          <cell r="A1376">
            <v>0</v>
          </cell>
        </row>
        <row r="1377">
          <cell r="A1377">
            <v>0</v>
          </cell>
        </row>
        <row r="1378">
          <cell r="A1378">
            <v>0</v>
          </cell>
        </row>
        <row r="1379">
          <cell r="A1379">
            <v>0</v>
          </cell>
        </row>
        <row r="1380">
          <cell r="A1380">
            <v>0</v>
          </cell>
        </row>
        <row r="1381">
          <cell r="A1381">
            <v>0</v>
          </cell>
        </row>
        <row r="1382">
          <cell r="A1382">
            <v>0</v>
          </cell>
        </row>
        <row r="1383">
          <cell r="A1383">
            <v>0</v>
          </cell>
        </row>
        <row r="1384">
          <cell r="A1384">
            <v>0</v>
          </cell>
        </row>
        <row r="1385">
          <cell r="A1385">
            <v>0</v>
          </cell>
        </row>
        <row r="1386">
          <cell r="A1386">
            <v>0</v>
          </cell>
        </row>
        <row r="1387">
          <cell r="A1387">
            <v>0</v>
          </cell>
        </row>
        <row r="1388">
          <cell r="A1388">
            <v>0</v>
          </cell>
        </row>
        <row r="1389">
          <cell r="A1389">
            <v>0</v>
          </cell>
        </row>
        <row r="1390">
          <cell r="A1390">
            <v>0</v>
          </cell>
        </row>
        <row r="1391">
          <cell r="A1391">
            <v>0</v>
          </cell>
        </row>
        <row r="1392">
          <cell r="A1392">
            <v>0</v>
          </cell>
        </row>
        <row r="1393">
          <cell r="A1393">
            <v>0</v>
          </cell>
        </row>
        <row r="1394">
          <cell r="A1394">
            <v>0</v>
          </cell>
        </row>
        <row r="1395">
          <cell r="A1395">
            <v>0</v>
          </cell>
        </row>
        <row r="1396">
          <cell r="A1396">
            <v>0</v>
          </cell>
        </row>
        <row r="1397">
          <cell r="A1397">
            <v>0</v>
          </cell>
        </row>
        <row r="1398">
          <cell r="A1398">
            <v>0</v>
          </cell>
        </row>
        <row r="1399">
          <cell r="A1399">
            <v>0</v>
          </cell>
        </row>
        <row r="1400">
          <cell r="A1400">
            <v>0</v>
          </cell>
        </row>
        <row r="1401">
          <cell r="A1401">
            <v>0</v>
          </cell>
        </row>
        <row r="1402">
          <cell r="A1402">
            <v>0</v>
          </cell>
        </row>
        <row r="1403">
          <cell r="A1403">
            <v>0</v>
          </cell>
        </row>
        <row r="1404">
          <cell r="A1404">
            <v>0</v>
          </cell>
        </row>
        <row r="1405">
          <cell r="A1405">
            <v>0</v>
          </cell>
        </row>
        <row r="1406">
          <cell r="A1406">
            <v>0</v>
          </cell>
        </row>
        <row r="1407">
          <cell r="A1407">
            <v>0</v>
          </cell>
        </row>
        <row r="1408">
          <cell r="A1408">
            <v>0</v>
          </cell>
        </row>
        <row r="1409">
          <cell r="A1409">
            <v>0</v>
          </cell>
        </row>
        <row r="1410">
          <cell r="A1410">
            <v>0</v>
          </cell>
        </row>
        <row r="1411">
          <cell r="A1411">
            <v>0</v>
          </cell>
        </row>
        <row r="1412">
          <cell r="A1412">
            <v>0</v>
          </cell>
        </row>
        <row r="1413">
          <cell r="A1413">
            <v>0</v>
          </cell>
        </row>
        <row r="1414">
          <cell r="A1414">
            <v>0</v>
          </cell>
        </row>
        <row r="1415">
          <cell r="A1415">
            <v>0</v>
          </cell>
        </row>
        <row r="1416">
          <cell r="A1416">
            <v>0</v>
          </cell>
        </row>
        <row r="1417">
          <cell r="A1417">
            <v>0</v>
          </cell>
        </row>
        <row r="1418">
          <cell r="A1418">
            <v>0</v>
          </cell>
        </row>
        <row r="1419">
          <cell r="A1419">
            <v>0</v>
          </cell>
        </row>
        <row r="1420">
          <cell r="A1420">
            <v>0</v>
          </cell>
        </row>
        <row r="1421">
          <cell r="A1421">
            <v>0</v>
          </cell>
        </row>
        <row r="1422">
          <cell r="A1422">
            <v>0</v>
          </cell>
        </row>
        <row r="1423">
          <cell r="A1423">
            <v>0</v>
          </cell>
        </row>
        <row r="1424">
          <cell r="A1424">
            <v>0</v>
          </cell>
        </row>
        <row r="1425">
          <cell r="A1425">
            <v>0</v>
          </cell>
        </row>
        <row r="1426">
          <cell r="A1426">
            <v>0</v>
          </cell>
        </row>
        <row r="1427">
          <cell r="A1427">
            <v>0</v>
          </cell>
        </row>
        <row r="1428">
          <cell r="A1428">
            <v>0</v>
          </cell>
        </row>
        <row r="1429">
          <cell r="A1429">
            <v>0</v>
          </cell>
        </row>
        <row r="1430">
          <cell r="A1430">
            <v>0</v>
          </cell>
        </row>
        <row r="1431">
          <cell r="A1431">
            <v>0</v>
          </cell>
        </row>
        <row r="1432">
          <cell r="A1432">
            <v>0</v>
          </cell>
        </row>
        <row r="1433">
          <cell r="A1433">
            <v>0</v>
          </cell>
        </row>
        <row r="1434">
          <cell r="A1434">
            <v>0</v>
          </cell>
        </row>
        <row r="1435">
          <cell r="A1435">
            <v>0</v>
          </cell>
        </row>
        <row r="1436">
          <cell r="A1436">
            <v>0</v>
          </cell>
        </row>
        <row r="1437">
          <cell r="A1437">
            <v>0</v>
          </cell>
        </row>
        <row r="1438">
          <cell r="A1438">
            <v>0</v>
          </cell>
        </row>
        <row r="1439">
          <cell r="A1439">
            <v>0</v>
          </cell>
        </row>
        <row r="1440">
          <cell r="A1440">
            <v>0</v>
          </cell>
        </row>
        <row r="1441">
          <cell r="A1441">
            <v>0</v>
          </cell>
        </row>
        <row r="1442">
          <cell r="A1442">
            <v>0</v>
          </cell>
        </row>
        <row r="1443">
          <cell r="A1443">
            <v>0</v>
          </cell>
        </row>
        <row r="1444">
          <cell r="A1444">
            <v>0</v>
          </cell>
        </row>
        <row r="1445">
          <cell r="A1445">
            <v>0</v>
          </cell>
        </row>
        <row r="1446">
          <cell r="A1446">
            <v>0</v>
          </cell>
        </row>
        <row r="1447">
          <cell r="A1447">
            <v>0</v>
          </cell>
        </row>
        <row r="1448">
          <cell r="A1448">
            <v>0</v>
          </cell>
        </row>
        <row r="1449">
          <cell r="A1449">
            <v>0</v>
          </cell>
        </row>
        <row r="1450">
          <cell r="A1450">
            <v>0</v>
          </cell>
        </row>
        <row r="1451">
          <cell r="A1451">
            <v>0</v>
          </cell>
        </row>
        <row r="1452">
          <cell r="A1452">
            <v>0</v>
          </cell>
        </row>
        <row r="1453">
          <cell r="A1453">
            <v>0</v>
          </cell>
        </row>
        <row r="1454">
          <cell r="A1454">
            <v>0</v>
          </cell>
        </row>
        <row r="1455">
          <cell r="A1455">
            <v>0</v>
          </cell>
        </row>
        <row r="1456">
          <cell r="A1456">
            <v>0</v>
          </cell>
        </row>
        <row r="1457">
          <cell r="A1457">
            <v>0</v>
          </cell>
        </row>
        <row r="1458">
          <cell r="A1458">
            <v>0</v>
          </cell>
        </row>
        <row r="1459">
          <cell r="A1459">
            <v>0</v>
          </cell>
        </row>
        <row r="1460">
          <cell r="A1460">
            <v>0</v>
          </cell>
        </row>
        <row r="1461">
          <cell r="A1461">
            <v>0</v>
          </cell>
        </row>
        <row r="1462">
          <cell r="A1462">
            <v>0</v>
          </cell>
        </row>
        <row r="1463">
          <cell r="A1463">
            <v>0</v>
          </cell>
        </row>
        <row r="1464">
          <cell r="A1464">
            <v>0</v>
          </cell>
        </row>
        <row r="1465">
          <cell r="A1465">
            <v>0</v>
          </cell>
        </row>
        <row r="1466">
          <cell r="A1466">
            <v>0</v>
          </cell>
        </row>
        <row r="1467">
          <cell r="A1467">
            <v>0</v>
          </cell>
        </row>
        <row r="1468">
          <cell r="A1468">
            <v>0</v>
          </cell>
        </row>
        <row r="1469">
          <cell r="A1469">
            <v>0</v>
          </cell>
        </row>
        <row r="1470">
          <cell r="A1470">
            <v>0</v>
          </cell>
        </row>
        <row r="1471">
          <cell r="A1471">
            <v>0</v>
          </cell>
        </row>
        <row r="1472">
          <cell r="A1472">
            <v>0</v>
          </cell>
        </row>
        <row r="1473">
          <cell r="A1473">
            <v>0</v>
          </cell>
        </row>
        <row r="1474">
          <cell r="A1474">
            <v>0</v>
          </cell>
        </row>
        <row r="1475">
          <cell r="A1475">
            <v>0</v>
          </cell>
        </row>
        <row r="1476">
          <cell r="A1476">
            <v>0</v>
          </cell>
        </row>
        <row r="1477">
          <cell r="A1477">
            <v>0</v>
          </cell>
        </row>
        <row r="1478">
          <cell r="A1478">
            <v>0</v>
          </cell>
        </row>
        <row r="1479">
          <cell r="A1479">
            <v>0</v>
          </cell>
        </row>
        <row r="1480">
          <cell r="A1480">
            <v>0</v>
          </cell>
        </row>
        <row r="1481">
          <cell r="A1481">
            <v>0</v>
          </cell>
        </row>
        <row r="1482">
          <cell r="A1482">
            <v>0</v>
          </cell>
        </row>
        <row r="1483">
          <cell r="A1483">
            <v>0</v>
          </cell>
        </row>
        <row r="1484">
          <cell r="A1484">
            <v>0</v>
          </cell>
        </row>
        <row r="1485">
          <cell r="A1485">
            <v>0</v>
          </cell>
        </row>
        <row r="1486">
          <cell r="A1486">
            <v>0</v>
          </cell>
        </row>
        <row r="1487">
          <cell r="A1487">
            <v>0</v>
          </cell>
        </row>
        <row r="1488">
          <cell r="A1488">
            <v>0</v>
          </cell>
        </row>
        <row r="1489">
          <cell r="A1489">
            <v>0</v>
          </cell>
        </row>
        <row r="1490">
          <cell r="A1490">
            <v>0</v>
          </cell>
        </row>
        <row r="1491">
          <cell r="A1491">
            <v>0</v>
          </cell>
        </row>
        <row r="1492">
          <cell r="A1492">
            <v>0</v>
          </cell>
        </row>
        <row r="1493">
          <cell r="A1493">
            <v>0</v>
          </cell>
        </row>
        <row r="1494">
          <cell r="A1494">
            <v>0</v>
          </cell>
        </row>
        <row r="1495">
          <cell r="A1495">
            <v>0</v>
          </cell>
        </row>
        <row r="1496">
          <cell r="A1496">
            <v>0</v>
          </cell>
        </row>
        <row r="1497">
          <cell r="A1497">
            <v>0</v>
          </cell>
        </row>
        <row r="1498">
          <cell r="A1498">
            <v>0</v>
          </cell>
        </row>
        <row r="1499">
          <cell r="A1499">
            <v>0</v>
          </cell>
        </row>
        <row r="1500">
          <cell r="A1500">
            <v>0</v>
          </cell>
        </row>
        <row r="1501">
          <cell r="A1501">
            <v>0</v>
          </cell>
        </row>
        <row r="1502">
          <cell r="A1502">
            <v>0</v>
          </cell>
        </row>
        <row r="1503">
          <cell r="A1503">
            <v>0</v>
          </cell>
        </row>
        <row r="1504">
          <cell r="A1504">
            <v>0</v>
          </cell>
        </row>
        <row r="1505">
          <cell r="A1505">
            <v>0</v>
          </cell>
        </row>
        <row r="1506">
          <cell r="A1506">
            <v>0</v>
          </cell>
        </row>
        <row r="1507">
          <cell r="A1507">
            <v>0</v>
          </cell>
        </row>
        <row r="1508">
          <cell r="A1508">
            <v>0</v>
          </cell>
        </row>
        <row r="1509">
          <cell r="A1509">
            <v>0</v>
          </cell>
        </row>
        <row r="1510">
          <cell r="A1510">
            <v>0</v>
          </cell>
        </row>
        <row r="1511">
          <cell r="A1511">
            <v>0</v>
          </cell>
        </row>
        <row r="1512">
          <cell r="A1512">
            <v>0</v>
          </cell>
        </row>
        <row r="1513">
          <cell r="A1513">
            <v>0</v>
          </cell>
        </row>
        <row r="1514">
          <cell r="A1514">
            <v>0</v>
          </cell>
        </row>
        <row r="1515">
          <cell r="A1515">
            <v>0</v>
          </cell>
        </row>
        <row r="1516">
          <cell r="A1516">
            <v>0</v>
          </cell>
        </row>
        <row r="1517">
          <cell r="A1517">
            <v>0</v>
          </cell>
        </row>
        <row r="1518">
          <cell r="A1518">
            <v>0</v>
          </cell>
        </row>
        <row r="1519">
          <cell r="A1519">
            <v>0</v>
          </cell>
        </row>
        <row r="1520">
          <cell r="A1520">
            <v>0</v>
          </cell>
        </row>
        <row r="1521">
          <cell r="A1521">
            <v>0</v>
          </cell>
        </row>
        <row r="1522">
          <cell r="A1522">
            <v>0</v>
          </cell>
        </row>
        <row r="1523">
          <cell r="A1523">
            <v>0</v>
          </cell>
        </row>
        <row r="1524">
          <cell r="A1524">
            <v>0</v>
          </cell>
        </row>
        <row r="1525">
          <cell r="A1525">
            <v>0</v>
          </cell>
        </row>
        <row r="1526">
          <cell r="A1526">
            <v>0</v>
          </cell>
        </row>
        <row r="1527">
          <cell r="A1527">
            <v>0</v>
          </cell>
        </row>
        <row r="1528">
          <cell r="A1528">
            <v>0</v>
          </cell>
        </row>
        <row r="1529">
          <cell r="A1529">
            <v>0</v>
          </cell>
        </row>
        <row r="1530">
          <cell r="A1530">
            <v>0</v>
          </cell>
        </row>
        <row r="1531">
          <cell r="A1531">
            <v>0</v>
          </cell>
        </row>
        <row r="1532">
          <cell r="A1532">
            <v>0</v>
          </cell>
        </row>
        <row r="1533">
          <cell r="A1533">
            <v>0</v>
          </cell>
        </row>
        <row r="1534">
          <cell r="A1534">
            <v>0</v>
          </cell>
        </row>
        <row r="1535">
          <cell r="A1535">
            <v>0</v>
          </cell>
        </row>
        <row r="1536">
          <cell r="A1536">
            <v>0</v>
          </cell>
        </row>
        <row r="1537">
          <cell r="A1537">
            <v>0</v>
          </cell>
        </row>
        <row r="1538">
          <cell r="A1538">
            <v>0</v>
          </cell>
        </row>
        <row r="1539">
          <cell r="A1539">
            <v>0</v>
          </cell>
        </row>
        <row r="1540">
          <cell r="A1540">
            <v>0</v>
          </cell>
        </row>
        <row r="1541">
          <cell r="A1541">
            <v>0</v>
          </cell>
        </row>
        <row r="1542">
          <cell r="A1542">
            <v>0</v>
          </cell>
        </row>
        <row r="1543">
          <cell r="A1543">
            <v>0</v>
          </cell>
        </row>
        <row r="1544">
          <cell r="A1544">
            <v>0</v>
          </cell>
        </row>
        <row r="1545">
          <cell r="A1545">
            <v>0</v>
          </cell>
        </row>
        <row r="1546">
          <cell r="A1546">
            <v>0</v>
          </cell>
        </row>
        <row r="1547">
          <cell r="A1547">
            <v>0</v>
          </cell>
        </row>
        <row r="1548">
          <cell r="A1548">
            <v>0</v>
          </cell>
        </row>
        <row r="1549">
          <cell r="A1549">
            <v>0</v>
          </cell>
        </row>
        <row r="1550">
          <cell r="A1550">
            <v>0</v>
          </cell>
        </row>
        <row r="1551">
          <cell r="A1551">
            <v>0</v>
          </cell>
        </row>
        <row r="1552">
          <cell r="A1552">
            <v>0</v>
          </cell>
        </row>
        <row r="1553">
          <cell r="A1553">
            <v>0</v>
          </cell>
        </row>
        <row r="1554">
          <cell r="A1554">
            <v>0</v>
          </cell>
        </row>
        <row r="1555">
          <cell r="A1555">
            <v>0</v>
          </cell>
        </row>
        <row r="1556">
          <cell r="A1556">
            <v>0</v>
          </cell>
        </row>
        <row r="1557">
          <cell r="A1557">
            <v>0</v>
          </cell>
        </row>
        <row r="1558">
          <cell r="A1558">
            <v>0</v>
          </cell>
        </row>
        <row r="1559">
          <cell r="A1559">
            <v>0</v>
          </cell>
        </row>
        <row r="1560">
          <cell r="A1560">
            <v>0</v>
          </cell>
        </row>
        <row r="1561">
          <cell r="A1561">
            <v>0</v>
          </cell>
        </row>
        <row r="1562">
          <cell r="A1562">
            <v>0</v>
          </cell>
        </row>
        <row r="1563">
          <cell r="A1563">
            <v>0</v>
          </cell>
        </row>
        <row r="1564">
          <cell r="A1564">
            <v>0</v>
          </cell>
        </row>
        <row r="1565">
          <cell r="A1565">
            <v>0</v>
          </cell>
        </row>
        <row r="1566">
          <cell r="A1566">
            <v>0</v>
          </cell>
        </row>
        <row r="1567">
          <cell r="A1567">
            <v>0</v>
          </cell>
        </row>
        <row r="1568">
          <cell r="A1568">
            <v>0</v>
          </cell>
        </row>
        <row r="1569">
          <cell r="A1569">
            <v>0</v>
          </cell>
        </row>
        <row r="1570">
          <cell r="A1570">
            <v>0</v>
          </cell>
        </row>
        <row r="1571">
          <cell r="A1571">
            <v>0</v>
          </cell>
        </row>
        <row r="1572">
          <cell r="A1572">
            <v>0</v>
          </cell>
        </row>
        <row r="1573">
          <cell r="A1573">
            <v>0</v>
          </cell>
        </row>
        <row r="1574">
          <cell r="A1574">
            <v>0</v>
          </cell>
        </row>
        <row r="1575">
          <cell r="A1575">
            <v>0</v>
          </cell>
        </row>
        <row r="1576">
          <cell r="A1576">
            <v>0</v>
          </cell>
        </row>
        <row r="1577">
          <cell r="A1577">
            <v>0</v>
          </cell>
        </row>
        <row r="1578">
          <cell r="A1578">
            <v>0</v>
          </cell>
        </row>
        <row r="1579">
          <cell r="A1579">
            <v>0</v>
          </cell>
        </row>
        <row r="1580">
          <cell r="A1580">
            <v>0</v>
          </cell>
        </row>
        <row r="1581">
          <cell r="A1581">
            <v>0</v>
          </cell>
        </row>
        <row r="1582">
          <cell r="A1582">
            <v>0</v>
          </cell>
        </row>
        <row r="1583">
          <cell r="A1583">
            <v>0</v>
          </cell>
        </row>
        <row r="1584">
          <cell r="A1584">
            <v>0</v>
          </cell>
        </row>
        <row r="1585">
          <cell r="A1585">
            <v>0</v>
          </cell>
        </row>
        <row r="1586">
          <cell r="A1586">
            <v>0</v>
          </cell>
        </row>
        <row r="1587">
          <cell r="A1587">
            <v>0</v>
          </cell>
        </row>
        <row r="1588">
          <cell r="A1588">
            <v>0</v>
          </cell>
        </row>
        <row r="1589">
          <cell r="A1589">
            <v>0</v>
          </cell>
        </row>
        <row r="1590">
          <cell r="A1590">
            <v>0</v>
          </cell>
        </row>
        <row r="1591">
          <cell r="A1591">
            <v>0</v>
          </cell>
        </row>
        <row r="1592">
          <cell r="A1592">
            <v>0</v>
          </cell>
        </row>
        <row r="1593">
          <cell r="A1593">
            <v>0</v>
          </cell>
        </row>
        <row r="1594">
          <cell r="A1594">
            <v>0</v>
          </cell>
        </row>
        <row r="1595">
          <cell r="A1595">
            <v>0</v>
          </cell>
        </row>
        <row r="1596">
          <cell r="A1596">
            <v>0</v>
          </cell>
        </row>
        <row r="1597">
          <cell r="A1597">
            <v>0</v>
          </cell>
        </row>
        <row r="1598">
          <cell r="A1598">
            <v>0</v>
          </cell>
        </row>
        <row r="1599">
          <cell r="A1599">
            <v>0</v>
          </cell>
        </row>
        <row r="1600">
          <cell r="A1600">
            <v>0</v>
          </cell>
        </row>
        <row r="1601">
          <cell r="A1601">
            <v>0</v>
          </cell>
        </row>
        <row r="1602">
          <cell r="A1602">
            <v>0</v>
          </cell>
        </row>
        <row r="1603">
          <cell r="A1603">
            <v>0</v>
          </cell>
        </row>
        <row r="1604">
          <cell r="A1604">
            <v>0</v>
          </cell>
        </row>
        <row r="1605">
          <cell r="A1605">
            <v>0</v>
          </cell>
        </row>
        <row r="1606">
          <cell r="A1606">
            <v>0</v>
          </cell>
        </row>
        <row r="1607">
          <cell r="A1607">
            <v>0</v>
          </cell>
        </row>
        <row r="1608">
          <cell r="A1608">
            <v>0</v>
          </cell>
        </row>
        <row r="1609">
          <cell r="A1609">
            <v>0</v>
          </cell>
        </row>
        <row r="1610">
          <cell r="A1610">
            <v>0</v>
          </cell>
        </row>
        <row r="1611">
          <cell r="A1611">
            <v>0</v>
          </cell>
        </row>
        <row r="1612">
          <cell r="A1612">
            <v>0</v>
          </cell>
        </row>
        <row r="1613">
          <cell r="A1613">
            <v>0</v>
          </cell>
        </row>
        <row r="1614">
          <cell r="A1614">
            <v>0</v>
          </cell>
        </row>
        <row r="1615">
          <cell r="A1615">
            <v>0</v>
          </cell>
        </row>
        <row r="1616">
          <cell r="A1616">
            <v>0</v>
          </cell>
        </row>
        <row r="1617">
          <cell r="A1617">
            <v>0</v>
          </cell>
        </row>
        <row r="1618">
          <cell r="A1618">
            <v>0</v>
          </cell>
        </row>
        <row r="1619">
          <cell r="A1619">
            <v>0</v>
          </cell>
        </row>
        <row r="1620">
          <cell r="A1620">
            <v>0</v>
          </cell>
        </row>
        <row r="1621">
          <cell r="A1621">
            <v>0</v>
          </cell>
        </row>
        <row r="1622">
          <cell r="A1622">
            <v>0</v>
          </cell>
        </row>
        <row r="1623">
          <cell r="A1623">
            <v>0</v>
          </cell>
        </row>
        <row r="1624">
          <cell r="A1624">
            <v>0</v>
          </cell>
        </row>
        <row r="1625">
          <cell r="A1625">
            <v>0</v>
          </cell>
        </row>
        <row r="1626">
          <cell r="A1626">
            <v>0</v>
          </cell>
        </row>
        <row r="1627">
          <cell r="A1627">
            <v>0</v>
          </cell>
        </row>
        <row r="1628">
          <cell r="A1628">
            <v>0</v>
          </cell>
        </row>
        <row r="1629">
          <cell r="A1629">
            <v>0</v>
          </cell>
        </row>
        <row r="1630">
          <cell r="A1630">
            <v>0</v>
          </cell>
        </row>
        <row r="1631">
          <cell r="A1631">
            <v>0</v>
          </cell>
        </row>
        <row r="1632">
          <cell r="A1632">
            <v>0</v>
          </cell>
        </row>
        <row r="1633">
          <cell r="A1633">
            <v>0</v>
          </cell>
        </row>
        <row r="1634">
          <cell r="A1634">
            <v>0</v>
          </cell>
        </row>
        <row r="1635">
          <cell r="A1635">
            <v>0</v>
          </cell>
        </row>
        <row r="1636">
          <cell r="A1636">
            <v>0</v>
          </cell>
        </row>
        <row r="1637">
          <cell r="A1637">
            <v>0</v>
          </cell>
        </row>
        <row r="1638">
          <cell r="A1638">
            <v>0</v>
          </cell>
        </row>
        <row r="1639">
          <cell r="A1639">
            <v>0</v>
          </cell>
        </row>
        <row r="1640">
          <cell r="A1640">
            <v>0</v>
          </cell>
        </row>
        <row r="1641">
          <cell r="A1641">
            <v>0</v>
          </cell>
        </row>
        <row r="1642">
          <cell r="A1642">
            <v>0</v>
          </cell>
        </row>
        <row r="1643">
          <cell r="A1643">
            <v>0</v>
          </cell>
        </row>
        <row r="1644">
          <cell r="A1644">
            <v>0</v>
          </cell>
        </row>
        <row r="1645">
          <cell r="A1645">
            <v>0</v>
          </cell>
        </row>
        <row r="1646">
          <cell r="A1646">
            <v>0</v>
          </cell>
        </row>
        <row r="1647">
          <cell r="A1647">
            <v>0</v>
          </cell>
        </row>
        <row r="1648">
          <cell r="A1648">
            <v>0</v>
          </cell>
        </row>
        <row r="1649">
          <cell r="A1649">
            <v>0</v>
          </cell>
        </row>
        <row r="1650">
          <cell r="A1650">
            <v>0</v>
          </cell>
        </row>
        <row r="1651">
          <cell r="A1651">
            <v>0</v>
          </cell>
        </row>
        <row r="1652">
          <cell r="A1652">
            <v>0</v>
          </cell>
        </row>
        <row r="1653">
          <cell r="A1653">
            <v>0</v>
          </cell>
        </row>
        <row r="1654">
          <cell r="A1654">
            <v>0</v>
          </cell>
        </row>
        <row r="1655">
          <cell r="A1655">
            <v>0</v>
          </cell>
        </row>
        <row r="1656">
          <cell r="A1656">
            <v>0</v>
          </cell>
        </row>
        <row r="1657">
          <cell r="A1657">
            <v>0</v>
          </cell>
        </row>
        <row r="1658">
          <cell r="A1658">
            <v>0</v>
          </cell>
        </row>
        <row r="1659">
          <cell r="A1659">
            <v>0</v>
          </cell>
        </row>
        <row r="1660">
          <cell r="A1660">
            <v>0</v>
          </cell>
        </row>
        <row r="1661">
          <cell r="A1661">
            <v>0</v>
          </cell>
        </row>
        <row r="1662">
          <cell r="A1662">
            <v>0</v>
          </cell>
        </row>
        <row r="1663">
          <cell r="A1663">
            <v>0</v>
          </cell>
        </row>
        <row r="1664">
          <cell r="A1664">
            <v>0</v>
          </cell>
        </row>
        <row r="1665">
          <cell r="A1665">
            <v>0</v>
          </cell>
        </row>
        <row r="1666">
          <cell r="A1666">
            <v>0</v>
          </cell>
        </row>
        <row r="1667">
          <cell r="A1667">
            <v>0</v>
          </cell>
        </row>
        <row r="1668">
          <cell r="A1668">
            <v>0</v>
          </cell>
        </row>
        <row r="1669">
          <cell r="A1669">
            <v>0</v>
          </cell>
        </row>
        <row r="1670">
          <cell r="A1670">
            <v>0</v>
          </cell>
        </row>
        <row r="1671">
          <cell r="A1671">
            <v>0</v>
          </cell>
        </row>
        <row r="1672">
          <cell r="A1672">
            <v>0</v>
          </cell>
        </row>
        <row r="1673">
          <cell r="A1673">
            <v>0</v>
          </cell>
        </row>
        <row r="1674">
          <cell r="A1674">
            <v>0</v>
          </cell>
        </row>
        <row r="1675">
          <cell r="A1675">
            <v>0</v>
          </cell>
        </row>
        <row r="1676">
          <cell r="A1676">
            <v>0</v>
          </cell>
        </row>
        <row r="1677">
          <cell r="A1677">
            <v>0</v>
          </cell>
        </row>
        <row r="1678">
          <cell r="A1678">
            <v>0</v>
          </cell>
        </row>
        <row r="1679">
          <cell r="A1679">
            <v>0</v>
          </cell>
        </row>
        <row r="1680">
          <cell r="A1680">
            <v>0</v>
          </cell>
        </row>
        <row r="1681">
          <cell r="A1681">
            <v>0</v>
          </cell>
        </row>
        <row r="1682">
          <cell r="A1682">
            <v>0</v>
          </cell>
        </row>
        <row r="1683">
          <cell r="A1683">
            <v>0</v>
          </cell>
        </row>
        <row r="1684">
          <cell r="A1684">
            <v>0</v>
          </cell>
        </row>
        <row r="1685">
          <cell r="A1685">
            <v>0</v>
          </cell>
        </row>
        <row r="1686">
          <cell r="A1686">
            <v>0</v>
          </cell>
        </row>
        <row r="1687">
          <cell r="A1687">
            <v>0</v>
          </cell>
        </row>
        <row r="1688">
          <cell r="A1688">
            <v>0</v>
          </cell>
        </row>
        <row r="1689">
          <cell r="A1689">
            <v>0</v>
          </cell>
        </row>
        <row r="1690">
          <cell r="A1690">
            <v>0</v>
          </cell>
        </row>
        <row r="1691">
          <cell r="A1691">
            <v>0</v>
          </cell>
        </row>
        <row r="1692">
          <cell r="A1692">
            <v>0</v>
          </cell>
        </row>
        <row r="1693">
          <cell r="A1693">
            <v>0</v>
          </cell>
        </row>
        <row r="1694">
          <cell r="A1694">
            <v>0</v>
          </cell>
        </row>
        <row r="1695">
          <cell r="A1695">
            <v>0</v>
          </cell>
        </row>
        <row r="1696">
          <cell r="A1696">
            <v>0</v>
          </cell>
        </row>
        <row r="1697">
          <cell r="A1697">
            <v>0</v>
          </cell>
        </row>
        <row r="1698">
          <cell r="A1698">
            <v>0</v>
          </cell>
        </row>
        <row r="1699">
          <cell r="A1699">
            <v>0</v>
          </cell>
        </row>
        <row r="1700">
          <cell r="A1700">
            <v>0</v>
          </cell>
        </row>
        <row r="1701">
          <cell r="A1701">
            <v>0</v>
          </cell>
        </row>
        <row r="1702">
          <cell r="A1702">
            <v>0</v>
          </cell>
        </row>
        <row r="1703">
          <cell r="A1703">
            <v>0</v>
          </cell>
        </row>
        <row r="1704">
          <cell r="A1704">
            <v>0</v>
          </cell>
        </row>
        <row r="1705">
          <cell r="A1705">
            <v>0</v>
          </cell>
        </row>
        <row r="1706">
          <cell r="A1706">
            <v>0</v>
          </cell>
        </row>
        <row r="1707">
          <cell r="A1707">
            <v>0</v>
          </cell>
        </row>
        <row r="1708">
          <cell r="A1708">
            <v>0</v>
          </cell>
        </row>
        <row r="1709">
          <cell r="A1709">
            <v>0</v>
          </cell>
        </row>
        <row r="1710">
          <cell r="A1710">
            <v>0</v>
          </cell>
        </row>
        <row r="1711">
          <cell r="A1711">
            <v>0</v>
          </cell>
        </row>
        <row r="1712">
          <cell r="A1712">
            <v>0</v>
          </cell>
        </row>
        <row r="1713">
          <cell r="A1713">
            <v>0</v>
          </cell>
        </row>
        <row r="1714">
          <cell r="A1714">
            <v>0</v>
          </cell>
        </row>
        <row r="1715">
          <cell r="A1715">
            <v>0</v>
          </cell>
        </row>
        <row r="1716">
          <cell r="A1716">
            <v>0</v>
          </cell>
        </row>
        <row r="1717">
          <cell r="A1717">
            <v>0</v>
          </cell>
        </row>
        <row r="1718">
          <cell r="A1718">
            <v>0</v>
          </cell>
        </row>
        <row r="1719">
          <cell r="A1719">
            <v>0</v>
          </cell>
        </row>
        <row r="1720">
          <cell r="A1720">
            <v>0</v>
          </cell>
        </row>
        <row r="1721">
          <cell r="A1721">
            <v>0</v>
          </cell>
        </row>
        <row r="1722">
          <cell r="A1722">
            <v>0</v>
          </cell>
        </row>
        <row r="1723">
          <cell r="A1723">
            <v>0</v>
          </cell>
        </row>
        <row r="1724">
          <cell r="A1724">
            <v>0</v>
          </cell>
        </row>
        <row r="1725">
          <cell r="A1725">
            <v>0</v>
          </cell>
        </row>
        <row r="1726">
          <cell r="A1726">
            <v>0</v>
          </cell>
        </row>
        <row r="1727">
          <cell r="A1727">
            <v>0</v>
          </cell>
        </row>
        <row r="1728">
          <cell r="A1728">
            <v>0</v>
          </cell>
        </row>
        <row r="1729">
          <cell r="A1729">
            <v>0</v>
          </cell>
        </row>
        <row r="1730">
          <cell r="A1730">
            <v>0</v>
          </cell>
        </row>
        <row r="1731">
          <cell r="A1731">
            <v>0</v>
          </cell>
        </row>
        <row r="1732">
          <cell r="A1732">
            <v>0</v>
          </cell>
        </row>
        <row r="1733">
          <cell r="A1733">
            <v>0</v>
          </cell>
        </row>
        <row r="1734">
          <cell r="A1734">
            <v>0</v>
          </cell>
        </row>
        <row r="1735">
          <cell r="A1735">
            <v>0</v>
          </cell>
        </row>
        <row r="1736">
          <cell r="A1736">
            <v>0</v>
          </cell>
        </row>
        <row r="1737">
          <cell r="A1737">
            <v>0</v>
          </cell>
        </row>
        <row r="1738">
          <cell r="A1738">
            <v>0</v>
          </cell>
        </row>
        <row r="1739">
          <cell r="A1739">
            <v>0</v>
          </cell>
        </row>
        <row r="1740">
          <cell r="A1740">
            <v>0</v>
          </cell>
        </row>
        <row r="1741">
          <cell r="A1741">
            <v>0</v>
          </cell>
        </row>
        <row r="1742">
          <cell r="A1742">
            <v>0</v>
          </cell>
        </row>
        <row r="1743">
          <cell r="A1743">
            <v>0</v>
          </cell>
        </row>
        <row r="1744">
          <cell r="A1744">
            <v>0</v>
          </cell>
        </row>
        <row r="1745">
          <cell r="A1745">
            <v>0</v>
          </cell>
        </row>
        <row r="1746">
          <cell r="A1746">
            <v>0</v>
          </cell>
        </row>
        <row r="1747">
          <cell r="A1747">
            <v>0</v>
          </cell>
        </row>
        <row r="1748">
          <cell r="A1748">
            <v>0</v>
          </cell>
        </row>
        <row r="1749">
          <cell r="A1749">
            <v>0</v>
          </cell>
        </row>
        <row r="1750">
          <cell r="A1750">
            <v>0</v>
          </cell>
        </row>
        <row r="1751">
          <cell r="A1751">
            <v>0</v>
          </cell>
        </row>
        <row r="1752">
          <cell r="A1752">
            <v>0</v>
          </cell>
        </row>
        <row r="1753">
          <cell r="A1753">
            <v>0</v>
          </cell>
        </row>
        <row r="1754">
          <cell r="A1754">
            <v>0</v>
          </cell>
        </row>
        <row r="1755">
          <cell r="A1755">
            <v>0</v>
          </cell>
        </row>
        <row r="1756">
          <cell r="A1756">
            <v>0</v>
          </cell>
        </row>
        <row r="1757">
          <cell r="A1757">
            <v>0</v>
          </cell>
        </row>
        <row r="1758">
          <cell r="A1758">
            <v>0</v>
          </cell>
        </row>
        <row r="1759">
          <cell r="A1759">
            <v>0</v>
          </cell>
        </row>
        <row r="1760">
          <cell r="A1760">
            <v>0</v>
          </cell>
        </row>
        <row r="1761">
          <cell r="A1761">
            <v>0</v>
          </cell>
        </row>
        <row r="1762">
          <cell r="A1762">
            <v>0</v>
          </cell>
        </row>
        <row r="1763">
          <cell r="A1763">
            <v>0</v>
          </cell>
        </row>
        <row r="1764">
          <cell r="A1764">
            <v>0</v>
          </cell>
        </row>
        <row r="1765">
          <cell r="A1765">
            <v>0</v>
          </cell>
        </row>
        <row r="1766">
          <cell r="A1766">
            <v>0</v>
          </cell>
        </row>
        <row r="1767">
          <cell r="A1767">
            <v>0</v>
          </cell>
        </row>
        <row r="1768">
          <cell r="A1768">
            <v>0</v>
          </cell>
        </row>
        <row r="1769">
          <cell r="A1769">
            <v>0</v>
          </cell>
        </row>
        <row r="1770">
          <cell r="A1770">
            <v>0</v>
          </cell>
        </row>
        <row r="1771">
          <cell r="A1771">
            <v>0</v>
          </cell>
        </row>
        <row r="1772">
          <cell r="A1772">
            <v>0</v>
          </cell>
        </row>
        <row r="1773">
          <cell r="A1773">
            <v>0</v>
          </cell>
        </row>
        <row r="1774">
          <cell r="A1774">
            <v>0</v>
          </cell>
        </row>
        <row r="1775">
          <cell r="A1775">
            <v>0</v>
          </cell>
        </row>
        <row r="1776">
          <cell r="A1776">
            <v>0</v>
          </cell>
        </row>
        <row r="1777">
          <cell r="A1777">
            <v>0</v>
          </cell>
        </row>
        <row r="1778">
          <cell r="A1778">
            <v>0</v>
          </cell>
        </row>
        <row r="1779">
          <cell r="A1779">
            <v>0</v>
          </cell>
        </row>
        <row r="1780">
          <cell r="A1780">
            <v>0</v>
          </cell>
        </row>
        <row r="1781">
          <cell r="A1781">
            <v>0</v>
          </cell>
        </row>
        <row r="1782">
          <cell r="A1782">
            <v>0</v>
          </cell>
        </row>
        <row r="1783">
          <cell r="A1783">
            <v>0</v>
          </cell>
        </row>
        <row r="1784">
          <cell r="A1784">
            <v>0</v>
          </cell>
        </row>
        <row r="1785">
          <cell r="A1785">
            <v>0</v>
          </cell>
        </row>
        <row r="1786">
          <cell r="A1786">
            <v>0</v>
          </cell>
        </row>
        <row r="1787">
          <cell r="A1787">
            <v>0</v>
          </cell>
        </row>
        <row r="1788">
          <cell r="A1788">
            <v>0</v>
          </cell>
        </row>
        <row r="1789">
          <cell r="A1789">
            <v>0</v>
          </cell>
        </row>
        <row r="1790">
          <cell r="A1790">
            <v>0</v>
          </cell>
        </row>
        <row r="1791">
          <cell r="A1791">
            <v>0</v>
          </cell>
        </row>
        <row r="1792">
          <cell r="A1792">
            <v>0</v>
          </cell>
        </row>
        <row r="1793">
          <cell r="A1793">
            <v>0</v>
          </cell>
        </row>
        <row r="1794">
          <cell r="A1794">
            <v>0</v>
          </cell>
        </row>
        <row r="1795">
          <cell r="A1795">
            <v>0</v>
          </cell>
        </row>
        <row r="1796">
          <cell r="A1796">
            <v>0</v>
          </cell>
        </row>
        <row r="1797">
          <cell r="A1797">
            <v>0</v>
          </cell>
        </row>
        <row r="1798">
          <cell r="A1798">
            <v>0</v>
          </cell>
        </row>
        <row r="1799">
          <cell r="A1799">
            <v>0</v>
          </cell>
        </row>
        <row r="1800">
          <cell r="A1800">
            <v>0</v>
          </cell>
        </row>
        <row r="1801">
          <cell r="A1801">
            <v>0</v>
          </cell>
        </row>
        <row r="1802">
          <cell r="A1802">
            <v>0</v>
          </cell>
        </row>
        <row r="1803">
          <cell r="A1803">
            <v>0</v>
          </cell>
        </row>
        <row r="1804">
          <cell r="A1804">
            <v>0</v>
          </cell>
        </row>
        <row r="1805">
          <cell r="A1805">
            <v>0</v>
          </cell>
        </row>
        <row r="1806">
          <cell r="A1806">
            <v>0</v>
          </cell>
        </row>
        <row r="1807">
          <cell r="A1807">
            <v>0</v>
          </cell>
        </row>
        <row r="1808">
          <cell r="A1808">
            <v>0</v>
          </cell>
        </row>
        <row r="1809">
          <cell r="A1809">
            <v>0</v>
          </cell>
        </row>
        <row r="1810">
          <cell r="A1810">
            <v>0</v>
          </cell>
        </row>
        <row r="1811">
          <cell r="A1811">
            <v>0</v>
          </cell>
        </row>
        <row r="1812">
          <cell r="A1812">
            <v>0</v>
          </cell>
        </row>
        <row r="1813">
          <cell r="A1813">
            <v>0</v>
          </cell>
        </row>
        <row r="1814">
          <cell r="A1814">
            <v>0</v>
          </cell>
        </row>
        <row r="1815">
          <cell r="A1815">
            <v>0</v>
          </cell>
        </row>
        <row r="1816">
          <cell r="A1816">
            <v>0</v>
          </cell>
        </row>
        <row r="1817">
          <cell r="A1817">
            <v>0</v>
          </cell>
        </row>
        <row r="1818">
          <cell r="A1818">
            <v>0</v>
          </cell>
        </row>
        <row r="1819">
          <cell r="A1819">
            <v>0</v>
          </cell>
        </row>
        <row r="1820">
          <cell r="A1820">
            <v>0</v>
          </cell>
        </row>
        <row r="1821">
          <cell r="A1821">
            <v>0</v>
          </cell>
        </row>
        <row r="1822">
          <cell r="A1822">
            <v>0</v>
          </cell>
        </row>
        <row r="1823">
          <cell r="A1823">
            <v>0</v>
          </cell>
        </row>
        <row r="1824">
          <cell r="A1824">
            <v>0</v>
          </cell>
        </row>
        <row r="1825">
          <cell r="A1825">
            <v>0</v>
          </cell>
        </row>
        <row r="1826">
          <cell r="A1826">
            <v>0</v>
          </cell>
        </row>
        <row r="1827">
          <cell r="A1827">
            <v>0</v>
          </cell>
        </row>
        <row r="1828">
          <cell r="A1828">
            <v>0</v>
          </cell>
        </row>
        <row r="1829">
          <cell r="A1829">
            <v>0</v>
          </cell>
        </row>
        <row r="1830">
          <cell r="A1830">
            <v>0</v>
          </cell>
        </row>
        <row r="1831">
          <cell r="A1831">
            <v>0</v>
          </cell>
        </row>
        <row r="1832">
          <cell r="A1832">
            <v>0</v>
          </cell>
        </row>
        <row r="1833">
          <cell r="A1833">
            <v>0</v>
          </cell>
        </row>
        <row r="1834">
          <cell r="A1834">
            <v>0</v>
          </cell>
        </row>
        <row r="1835">
          <cell r="A1835">
            <v>0</v>
          </cell>
        </row>
        <row r="1836">
          <cell r="A1836">
            <v>0</v>
          </cell>
        </row>
        <row r="1837">
          <cell r="A1837">
            <v>0</v>
          </cell>
        </row>
        <row r="1838">
          <cell r="A1838">
            <v>0</v>
          </cell>
        </row>
        <row r="1839">
          <cell r="A1839">
            <v>0</v>
          </cell>
        </row>
        <row r="1840">
          <cell r="A1840">
            <v>0</v>
          </cell>
        </row>
        <row r="1841">
          <cell r="A1841">
            <v>0</v>
          </cell>
        </row>
        <row r="1842">
          <cell r="A1842">
            <v>0</v>
          </cell>
        </row>
        <row r="1843">
          <cell r="A1843">
            <v>0</v>
          </cell>
        </row>
        <row r="1844">
          <cell r="A1844">
            <v>0</v>
          </cell>
        </row>
        <row r="1845">
          <cell r="A1845">
            <v>0</v>
          </cell>
        </row>
        <row r="1846">
          <cell r="A1846">
            <v>0</v>
          </cell>
        </row>
        <row r="1847">
          <cell r="A1847">
            <v>0</v>
          </cell>
        </row>
        <row r="1848">
          <cell r="A1848">
            <v>0</v>
          </cell>
        </row>
        <row r="1849">
          <cell r="A1849">
            <v>0</v>
          </cell>
        </row>
        <row r="1850">
          <cell r="A1850">
            <v>0</v>
          </cell>
        </row>
        <row r="1851">
          <cell r="A1851">
            <v>0</v>
          </cell>
        </row>
        <row r="1852">
          <cell r="A1852">
            <v>0</v>
          </cell>
        </row>
        <row r="1853">
          <cell r="A1853">
            <v>0</v>
          </cell>
        </row>
        <row r="1854">
          <cell r="A1854">
            <v>0</v>
          </cell>
        </row>
        <row r="1855">
          <cell r="A1855">
            <v>0</v>
          </cell>
        </row>
        <row r="1856">
          <cell r="A1856">
            <v>0</v>
          </cell>
        </row>
        <row r="1857">
          <cell r="A1857">
            <v>0</v>
          </cell>
        </row>
        <row r="1858">
          <cell r="A1858">
            <v>0</v>
          </cell>
        </row>
        <row r="1859">
          <cell r="A1859">
            <v>0</v>
          </cell>
        </row>
        <row r="1860">
          <cell r="A1860">
            <v>0</v>
          </cell>
        </row>
        <row r="1861">
          <cell r="A1861">
            <v>0</v>
          </cell>
        </row>
        <row r="1862">
          <cell r="A1862">
            <v>0</v>
          </cell>
        </row>
        <row r="1863">
          <cell r="A1863">
            <v>0</v>
          </cell>
        </row>
        <row r="1864">
          <cell r="A1864">
            <v>0</v>
          </cell>
        </row>
        <row r="1865">
          <cell r="A1865">
            <v>0</v>
          </cell>
        </row>
        <row r="1866">
          <cell r="A1866">
            <v>0</v>
          </cell>
        </row>
        <row r="1867">
          <cell r="A1867">
            <v>0</v>
          </cell>
        </row>
        <row r="1868">
          <cell r="A1868">
            <v>0</v>
          </cell>
        </row>
        <row r="1869">
          <cell r="A1869">
            <v>0</v>
          </cell>
        </row>
        <row r="1870">
          <cell r="A1870">
            <v>0</v>
          </cell>
        </row>
        <row r="1871">
          <cell r="A1871">
            <v>0</v>
          </cell>
        </row>
        <row r="1872">
          <cell r="A1872">
            <v>0</v>
          </cell>
        </row>
        <row r="1873">
          <cell r="A1873">
            <v>0</v>
          </cell>
        </row>
        <row r="1874">
          <cell r="A1874">
            <v>0</v>
          </cell>
        </row>
        <row r="1875">
          <cell r="A1875">
            <v>0</v>
          </cell>
        </row>
        <row r="1876">
          <cell r="A1876">
            <v>0</v>
          </cell>
        </row>
        <row r="1877">
          <cell r="A1877">
            <v>0</v>
          </cell>
        </row>
        <row r="1878">
          <cell r="A1878">
            <v>0</v>
          </cell>
        </row>
        <row r="1879">
          <cell r="A1879">
            <v>0</v>
          </cell>
        </row>
        <row r="1880">
          <cell r="A1880">
            <v>0</v>
          </cell>
        </row>
        <row r="1881">
          <cell r="A1881">
            <v>0</v>
          </cell>
        </row>
        <row r="1882">
          <cell r="A1882">
            <v>0</v>
          </cell>
        </row>
        <row r="1883">
          <cell r="A1883">
            <v>0</v>
          </cell>
        </row>
        <row r="1884">
          <cell r="A1884">
            <v>0</v>
          </cell>
        </row>
        <row r="1885">
          <cell r="A1885">
            <v>0</v>
          </cell>
        </row>
        <row r="1886">
          <cell r="A1886">
            <v>0</v>
          </cell>
        </row>
        <row r="1887">
          <cell r="A1887">
            <v>0</v>
          </cell>
        </row>
        <row r="1888">
          <cell r="A1888">
            <v>0</v>
          </cell>
        </row>
        <row r="1889">
          <cell r="A1889">
            <v>0</v>
          </cell>
        </row>
        <row r="1890">
          <cell r="A1890">
            <v>0</v>
          </cell>
        </row>
        <row r="1891">
          <cell r="A1891">
            <v>0</v>
          </cell>
        </row>
        <row r="1892">
          <cell r="A1892">
            <v>0</v>
          </cell>
        </row>
        <row r="1893">
          <cell r="A1893">
            <v>0</v>
          </cell>
        </row>
        <row r="1894">
          <cell r="A1894">
            <v>0</v>
          </cell>
        </row>
        <row r="1895">
          <cell r="A1895">
            <v>0</v>
          </cell>
        </row>
        <row r="1896">
          <cell r="A1896">
            <v>0</v>
          </cell>
        </row>
        <row r="1897">
          <cell r="A1897">
            <v>0</v>
          </cell>
        </row>
        <row r="1898">
          <cell r="A1898">
            <v>0</v>
          </cell>
        </row>
        <row r="1899">
          <cell r="A1899">
            <v>0</v>
          </cell>
        </row>
        <row r="1900">
          <cell r="A1900">
            <v>0</v>
          </cell>
        </row>
        <row r="1901">
          <cell r="A1901">
            <v>0</v>
          </cell>
        </row>
        <row r="1902">
          <cell r="A1902">
            <v>0</v>
          </cell>
        </row>
        <row r="1903">
          <cell r="A1903">
            <v>0</v>
          </cell>
        </row>
        <row r="1904">
          <cell r="A1904">
            <v>0</v>
          </cell>
        </row>
        <row r="1905">
          <cell r="A1905">
            <v>0</v>
          </cell>
        </row>
        <row r="1906">
          <cell r="A1906">
            <v>0</v>
          </cell>
        </row>
        <row r="1907">
          <cell r="A1907">
            <v>0</v>
          </cell>
        </row>
        <row r="1908">
          <cell r="A1908">
            <v>0</v>
          </cell>
        </row>
        <row r="1909">
          <cell r="A1909">
            <v>0</v>
          </cell>
        </row>
        <row r="1910">
          <cell r="A1910">
            <v>0</v>
          </cell>
        </row>
        <row r="1911">
          <cell r="A1911">
            <v>0</v>
          </cell>
        </row>
        <row r="1912">
          <cell r="A1912">
            <v>0</v>
          </cell>
        </row>
        <row r="1913">
          <cell r="A1913">
            <v>0</v>
          </cell>
        </row>
        <row r="1914">
          <cell r="A1914">
            <v>0</v>
          </cell>
        </row>
        <row r="1915">
          <cell r="A1915">
            <v>0</v>
          </cell>
        </row>
        <row r="1916">
          <cell r="A1916">
            <v>0</v>
          </cell>
        </row>
        <row r="1917">
          <cell r="A1917">
            <v>0</v>
          </cell>
        </row>
        <row r="1918">
          <cell r="A1918">
            <v>0</v>
          </cell>
        </row>
        <row r="1919">
          <cell r="A1919">
            <v>0</v>
          </cell>
        </row>
        <row r="1920">
          <cell r="A1920">
            <v>0</v>
          </cell>
        </row>
        <row r="1921">
          <cell r="A1921">
            <v>0</v>
          </cell>
        </row>
        <row r="1922">
          <cell r="A1922">
            <v>0</v>
          </cell>
        </row>
        <row r="1923">
          <cell r="A1923">
            <v>0</v>
          </cell>
        </row>
        <row r="1924">
          <cell r="A1924">
            <v>0</v>
          </cell>
        </row>
        <row r="1925">
          <cell r="A1925">
            <v>0</v>
          </cell>
        </row>
        <row r="1926">
          <cell r="A1926">
            <v>0</v>
          </cell>
        </row>
        <row r="1927">
          <cell r="A1927">
            <v>0</v>
          </cell>
        </row>
        <row r="1928">
          <cell r="A1928">
            <v>0</v>
          </cell>
        </row>
        <row r="1929">
          <cell r="A1929">
            <v>0</v>
          </cell>
        </row>
        <row r="1930">
          <cell r="A1930">
            <v>0</v>
          </cell>
        </row>
        <row r="1931">
          <cell r="A1931">
            <v>0</v>
          </cell>
        </row>
        <row r="1932">
          <cell r="A1932">
            <v>0</v>
          </cell>
        </row>
        <row r="1933">
          <cell r="A1933">
            <v>0</v>
          </cell>
        </row>
        <row r="1934">
          <cell r="A1934">
            <v>0</v>
          </cell>
        </row>
        <row r="1935">
          <cell r="A1935">
            <v>0</v>
          </cell>
        </row>
        <row r="1936">
          <cell r="A1936">
            <v>0</v>
          </cell>
        </row>
        <row r="1937">
          <cell r="A1937">
            <v>0</v>
          </cell>
        </row>
        <row r="1938">
          <cell r="A1938">
            <v>0</v>
          </cell>
        </row>
        <row r="1939">
          <cell r="A1939">
            <v>0</v>
          </cell>
        </row>
        <row r="1940">
          <cell r="A1940">
            <v>0</v>
          </cell>
        </row>
        <row r="1941">
          <cell r="A1941">
            <v>0</v>
          </cell>
        </row>
        <row r="1942">
          <cell r="A1942">
            <v>0</v>
          </cell>
        </row>
        <row r="1943">
          <cell r="A1943">
            <v>0</v>
          </cell>
        </row>
        <row r="1944">
          <cell r="A1944">
            <v>0</v>
          </cell>
        </row>
        <row r="1945">
          <cell r="A1945">
            <v>0</v>
          </cell>
        </row>
        <row r="1946">
          <cell r="A1946">
            <v>0</v>
          </cell>
        </row>
        <row r="1947">
          <cell r="A1947">
            <v>0</v>
          </cell>
        </row>
        <row r="1948">
          <cell r="A1948">
            <v>0</v>
          </cell>
        </row>
        <row r="1949">
          <cell r="A1949">
            <v>0</v>
          </cell>
        </row>
        <row r="1950">
          <cell r="A1950">
            <v>0</v>
          </cell>
        </row>
        <row r="1951">
          <cell r="A1951">
            <v>0</v>
          </cell>
        </row>
        <row r="1952">
          <cell r="A1952">
            <v>0</v>
          </cell>
        </row>
        <row r="1953">
          <cell r="A1953">
            <v>0</v>
          </cell>
        </row>
        <row r="1954">
          <cell r="A1954">
            <v>0</v>
          </cell>
        </row>
        <row r="1955">
          <cell r="A1955">
            <v>0</v>
          </cell>
        </row>
        <row r="1956">
          <cell r="A1956">
            <v>0</v>
          </cell>
        </row>
        <row r="1957">
          <cell r="A1957">
            <v>0</v>
          </cell>
        </row>
        <row r="1958">
          <cell r="A1958">
            <v>0</v>
          </cell>
        </row>
        <row r="1959">
          <cell r="A1959">
            <v>0</v>
          </cell>
        </row>
        <row r="1960">
          <cell r="A1960">
            <v>0</v>
          </cell>
        </row>
        <row r="1961">
          <cell r="A1961">
            <v>0</v>
          </cell>
        </row>
        <row r="1962">
          <cell r="A1962">
            <v>0</v>
          </cell>
        </row>
        <row r="1963">
          <cell r="A1963">
            <v>0</v>
          </cell>
        </row>
        <row r="1964">
          <cell r="A1964">
            <v>0</v>
          </cell>
        </row>
        <row r="1965">
          <cell r="A1965">
            <v>0</v>
          </cell>
        </row>
        <row r="1966">
          <cell r="A1966">
            <v>0</v>
          </cell>
        </row>
        <row r="1967">
          <cell r="A1967">
            <v>0</v>
          </cell>
        </row>
        <row r="1968">
          <cell r="A1968">
            <v>0</v>
          </cell>
        </row>
        <row r="1969">
          <cell r="A1969">
            <v>0</v>
          </cell>
        </row>
        <row r="1970">
          <cell r="A1970">
            <v>0</v>
          </cell>
        </row>
        <row r="1971">
          <cell r="A1971">
            <v>0</v>
          </cell>
        </row>
        <row r="1972">
          <cell r="A1972">
            <v>0</v>
          </cell>
        </row>
        <row r="1973">
          <cell r="A1973">
            <v>0</v>
          </cell>
        </row>
        <row r="1974">
          <cell r="A1974">
            <v>0</v>
          </cell>
        </row>
        <row r="1975">
          <cell r="A1975">
            <v>0</v>
          </cell>
        </row>
        <row r="1976">
          <cell r="A1976">
            <v>0</v>
          </cell>
        </row>
        <row r="1977">
          <cell r="A1977">
            <v>0</v>
          </cell>
        </row>
        <row r="1978">
          <cell r="A1978">
            <v>0</v>
          </cell>
        </row>
        <row r="1979">
          <cell r="A1979">
            <v>0</v>
          </cell>
        </row>
        <row r="1980">
          <cell r="A1980">
            <v>0</v>
          </cell>
        </row>
        <row r="1981">
          <cell r="A1981">
            <v>0</v>
          </cell>
        </row>
        <row r="1982">
          <cell r="A1982">
            <v>0</v>
          </cell>
        </row>
        <row r="1983">
          <cell r="A1983">
            <v>0</v>
          </cell>
        </row>
        <row r="1984">
          <cell r="A1984">
            <v>0</v>
          </cell>
        </row>
        <row r="1985">
          <cell r="A1985">
            <v>0</v>
          </cell>
        </row>
        <row r="1986">
          <cell r="A1986">
            <v>0</v>
          </cell>
        </row>
        <row r="1987">
          <cell r="A1987">
            <v>0</v>
          </cell>
        </row>
        <row r="1988">
          <cell r="A1988">
            <v>0</v>
          </cell>
        </row>
        <row r="1989">
          <cell r="A1989">
            <v>0</v>
          </cell>
        </row>
        <row r="1990">
          <cell r="A1990">
            <v>0</v>
          </cell>
        </row>
        <row r="1991">
          <cell r="A1991">
            <v>0</v>
          </cell>
        </row>
        <row r="1992">
          <cell r="A1992">
            <v>0</v>
          </cell>
        </row>
        <row r="1993">
          <cell r="A1993">
            <v>0</v>
          </cell>
        </row>
        <row r="1994">
          <cell r="A1994">
            <v>0</v>
          </cell>
        </row>
        <row r="1995">
          <cell r="A1995">
            <v>0</v>
          </cell>
        </row>
        <row r="1996">
          <cell r="A1996">
            <v>0</v>
          </cell>
        </row>
        <row r="1997">
          <cell r="A1997">
            <v>0</v>
          </cell>
        </row>
        <row r="1998">
          <cell r="A1998">
            <v>0</v>
          </cell>
        </row>
        <row r="1999">
          <cell r="A1999">
            <v>0</v>
          </cell>
        </row>
        <row r="2000">
          <cell r="A2000">
            <v>0</v>
          </cell>
        </row>
        <row r="2001">
          <cell r="A2001">
            <v>0</v>
          </cell>
        </row>
        <row r="2002">
          <cell r="A2002">
            <v>0</v>
          </cell>
        </row>
        <row r="2003">
          <cell r="A2003">
            <v>0</v>
          </cell>
        </row>
        <row r="2004">
          <cell r="A2004">
            <v>0</v>
          </cell>
        </row>
        <row r="2005">
          <cell r="A2005">
            <v>0</v>
          </cell>
        </row>
        <row r="2006">
          <cell r="A2006">
            <v>0</v>
          </cell>
        </row>
        <row r="2007">
          <cell r="A2007">
            <v>0</v>
          </cell>
        </row>
        <row r="2008">
          <cell r="A2008">
            <v>0</v>
          </cell>
        </row>
        <row r="2009">
          <cell r="A2009">
            <v>0</v>
          </cell>
        </row>
        <row r="2010">
          <cell r="A2010">
            <v>0</v>
          </cell>
        </row>
        <row r="2011">
          <cell r="A2011">
            <v>0</v>
          </cell>
        </row>
        <row r="2012">
          <cell r="A2012">
            <v>0</v>
          </cell>
        </row>
        <row r="2013">
          <cell r="A2013">
            <v>0</v>
          </cell>
        </row>
        <row r="2014">
          <cell r="A2014">
            <v>0</v>
          </cell>
        </row>
        <row r="2015">
          <cell r="A2015">
            <v>0</v>
          </cell>
        </row>
        <row r="2016">
          <cell r="A2016">
            <v>0</v>
          </cell>
        </row>
        <row r="2017">
          <cell r="A2017">
            <v>0</v>
          </cell>
        </row>
        <row r="2018">
          <cell r="A2018">
            <v>0</v>
          </cell>
        </row>
        <row r="2019">
          <cell r="A2019">
            <v>0</v>
          </cell>
        </row>
        <row r="2020">
          <cell r="A2020">
            <v>0</v>
          </cell>
        </row>
        <row r="2021">
          <cell r="A2021">
            <v>0</v>
          </cell>
        </row>
        <row r="2022">
          <cell r="A2022">
            <v>0</v>
          </cell>
        </row>
        <row r="2023">
          <cell r="A2023">
            <v>0</v>
          </cell>
        </row>
        <row r="2024">
          <cell r="A2024">
            <v>0</v>
          </cell>
        </row>
        <row r="2025">
          <cell r="A2025">
            <v>0</v>
          </cell>
        </row>
        <row r="2026">
          <cell r="A2026">
            <v>0</v>
          </cell>
        </row>
        <row r="2027">
          <cell r="A2027">
            <v>0</v>
          </cell>
        </row>
        <row r="2028">
          <cell r="A2028">
            <v>0</v>
          </cell>
        </row>
        <row r="2029">
          <cell r="A2029">
            <v>0</v>
          </cell>
        </row>
        <row r="2030">
          <cell r="A2030">
            <v>0</v>
          </cell>
        </row>
        <row r="2031">
          <cell r="A2031">
            <v>0</v>
          </cell>
        </row>
        <row r="2032">
          <cell r="A2032">
            <v>0</v>
          </cell>
        </row>
        <row r="2033">
          <cell r="A2033">
            <v>0</v>
          </cell>
        </row>
        <row r="2034">
          <cell r="A2034">
            <v>0</v>
          </cell>
        </row>
        <row r="2035">
          <cell r="A2035">
            <v>0</v>
          </cell>
        </row>
        <row r="2036">
          <cell r="A2036">
            <v>0</v>
          </cell>
        </row>
        <row r="2037">
          <cell r="A2037">
            <v>0</v>
          </cell>
        </row>
        <row r="2038">
          <cell r="A2038">
            <v>0</v>
          </cell>
        </row>
        <row r="2039">
          <cell r="A2039">
            <v>0</v>
          </cell>
        </row>
        <row r="2040">
          <cell r="A2040">
            <v>0</v>
          </cell>
        </row>
        <row r="2041">
          <cell r="A2041">
            <v>0</v>
          </cell>
        </row>
        <row r="2042">
          <cell r="A2042">
            <v>0</v>
          </cell>
        </row>
        <row r="2043">
          <cell r="A2043">
            <v>0</v>
          </cell>
        </row>
        <row r="2044">
          <cell r="A2044">
            <v>0</v>
          </cell>
        </row>
        <row r="2045">
          <cell r="A2045">
            <v>0</v>
          </cell>
        </row>
        <row r="2046">
          <cell r="A2046">
            <v>0</v>
          </cell>
        </row>
        <row r="2047">
          <cell r="A2047">
            <v>0</v>
          </cell>
        </row>
        <row r="2048">
          <cell r="A2048">
            <v>0</v>
          </cell>
        </row>
        <row r="2049">
          <cell r="A2049">
            <v>0</v>
          </cell>
        </row>
        <row r="2050">
          <cell r="A2050">
            <v>0</v>
          </cell>
        </row>
        <row r="2051">
          <cell r="A2051">
            <v>0</v>
          </cell>
        </row>
        <row r="2052">
          <cell r="A2052">
            <v>0</v>
          </cell>
        </row>
        <row r="2053">
          <cell r="A2053">
            <v>0</v>
          </cell>
        </row>
        <row r="2054">
          <cell r="A2054">
            <v>0</v>
          </cell>
        </row>
        <row r="2055">
          <cell r="A2055">
            <v>0</v>
          </cell>
        </row>
        <row r="2056">
          <cell r="A2056">
            <v>0</v>
          </cell>
        </row>
        <row r="2057">
          <cell r="A2057">
            <v>0</v>
          </cell>
        </row>
        <row r="2058">
          <cell r="A2058">
            <v>0</v>
          </cell>
        </row>
        <row r="2059">
          <cell r="A2059">
            <v>0</v>
          </cell>
        </row>
        <row r="2060">
          <cell r="A2060">
            <v>0</v>
          </cell>
        </row>
        <row r="2061">
          <cell r="A2061">
            <v>0</v>
          </cell>
        </row>
        <row r="2062">
          <cell r="A2062">
            <v>0</v>
          </cell>
        </row>
        <row r="2063">
          <cell r="A2063">
            <v>0</v>
          </cell>
        </row>
        <row r="2064">
          <cell r="A2064">
            <v>0</v>
          </cell>
        </row>
        <row r="2065">
          <cell r="A2065">
            <v>0</v>
          </cell>
        </row>
        <row r="2066">
          <cell r="A2066">
            <v>0</v>
          </cell>
        </row>
        <row r="2067">
          <cell r="A2067">
            <v>0</v>
          </cell>
        </row>
        <row r="2068">
          <cell r="A2068">
            <v>0</v>
          </cell>
        </row>
        <row r="2069">
          <cell r="A2069">
            <v>0</v>
          </cell>
        </row>
        <row r="2070">
          <cell r="A2070">
            <v>0</v>
          </cell>
        </row>
        <row r="2071">
          <cell r="A2071">
            <v>0</v>
          </cell>
        </row>
        <row r="2072">
          <cell r="A2072">
            <v>0</v>
          </cell>
        </row>
        <row r="2073">
          <cell r="A2073">
            <v>0</v>
          </cell>
        </row>
        <row r="2074">
          <cell r="A2074">
            <v>0</v>
          </cell>
        </row>
        <row r="2075">
          <cell r="A2075">
            <v>0</v>
          </cell>
        </row>
        <row r="2076">
          <cell r="A2076">
            <v>0</v>
          </cell>
        </row>
        <row r="2077">
          <cell r="A2077">
            <v>0</v>
          </cell>
        </row>
        <row r="2078">
          <cell r="A2078">
            <v>0</v>
          </cell>
        </row>
        <row r="2079">
          <cell r="A2079">
            <v>0</v>
          </cell>
        </row>
        <row r="2080">
          <cell r="A2080">
            <v>0</v>
          </cell>
        </row>
        <row r="2081">
          <cell r="A2081">
            <v>0</v>
          </cell>
        </row>
        <row r="2082">
          <cell r="A2082">
            <v>0</v>
          </cell>
        </row>
        <row r="2083">
          <cell r="A2083">
            <v>0</v>
          </cell>
        </row>
        <row r="2084">
          <cell r="A2084">
            <v>0</v>
          </cell>
        </row>
        <row r="2085">
          <cell r="A2085">
            <v>0</v>
          </cell>
        </row>
        <row r="2086">
          <cell r="A2086">
            <v>0</v>
          </cell>
        </row>
        <row r="2087">
          <cell r="A2087">
            <v>0</v>
          </cell>
        </row>
        <row r="2088">
          <cell r="A2088">
            <v>0</v>
          </cell>
        </row>
        <row r="2089">
          <cell r="A2089">
            <v>0</v>
          </cell>
        </row>
        <row r="2090">
          <cell r="A2090">
            <v>0</v>
          </cell>
        </row>
        <row r="2091">
          <cell r="A2091">
            <v>0</v>
          </cell>
        </row>
        <row r="2092">
          <cell r="A2092">
            <v>0</v>
          </cell>
        </row>
        <row r="2093">
          <cell r="A2093">
            <v>0</v>
          </cell>
        </row>
        <row r="2094">
          <cell r="A2094">
            <v>0</v>
          </cell>
        </row>
        <row r="2095">
          <cell r="A2095">
            <v>0</v>
          </cell>
        </row>
        <row r="2096">
          <cell r="A2096">
            <v>0</v>
          </cell>
        </row>
        <row r="2097">
          <cell r="A2097">
            <v>0</v>
          </cell>
        </row>
        <row r="2098">
          <cell r="A2098">
            <v>0</v>
          </cell>
        </row>
        <row r="2099">
          <cell r="A2099">
            <v>0</v>
          </cell>
        </row>
        <row r="2100">
          <cell r="A2100">
            <v>0</v>
          </cell>
        </row>
        <row r="2101">
          <cell r="A2101">
            <v>0</v>
          </cell>
        </row>
        <row r="2102">
          <cell r="A2102">
            <v>0</v>
          </cell>
        </row>
        <row r="2103">
          <cell r="A2103">
            <v>0</v>
          </cell>
        </row>
        <row r="2104">
          <cell r="A2104">
            <v>0</v>
          </cell>
        </row>
        <row r="2105">
          <cell r="A2105">
            <v>0</v>
          </cell>
        </row>
        <row r="2106">
          <cell r="A2106">
            <v>0</v>
          </cell>
        </row>
        <row r="2107">
          <cell r="A2107">
            <v>0</v>
          </cell>
        </row>
        <row r="2108">
          <cell r="A2108">
            <v>0</v>
          </cell>
        </row>
        <row r="2109">
          <cell r="A2109">
            <v>0</v>
          </cell>
        </row>
        <row r="2110">
          <cell r="A2110">
            <v>0</v>
          </cell>
        </row>
        <row r="2111">
          <cell r="A2111">
            <v>0</v>
          </cell>
        </row>
        <row r="2112">
          <cell r="A2112">
            <v>0</v>
          </cell>
        </row>
        <row r="2113">
          <cell r="A2113">
            <v>0</v>
          </cell>
        </row>
        <row r="2114">
          <cell r="A2114">
            <v>0</v>
          </cell>
        </row>
        <row r="2115">
          <cell r="A2115">
            <v>0</v>
          </cell>
        </row>
        <row r="2116">
          <cell r="A2116">
            <v>0</v>
          </cell>
        </row>
        <row r="2117">
          <cell r="A2117">
            <v>0</v>
          </cell>
        </row>
        <row r="2118">
          <cell r="A2118">
            <v>0</v>
          </cell>
        </row>
        <row r="2119">
          <cell r="A2119">
            <v>0</v>
          </cell>
        </row>
        <row r="2120">
          <cell r="A2120">
            <v>0</v>
          </cell>
        </row>
        <row r="2121">
          <cell r="A2121">
            <v>0</v>
          </cell>
        </row>
        <row r="2122">
          <cell r="A2122">
            <v>0</v>
          </cell>
        </row>
        <row r="2123">
          <cell r="A2123">
            <v>0</v>
          </cell>
        </row>
        <row r="2124">
          <cell r="A2124">
            <v>0</v>
          </cell>
        </row>
        <row r="2125">
          <cell r="A2125">
            <v>0</v>
          </cell>
        </row>
        <row r="2126">
          <cell r="A2126">
            <v>0</v>
          </cell>
        </row>
        <row r="2127">
          <cell r="A2127">
            <v>0</v>
          </cell>
        </row>
        <row r="2128">
          <cell r="A2128">
            <v>0</v>
          </cell>
        </row>
        <row r="2129">
          <cell r="A2129">
            <v>0</v>
          </cell>
        </row>
        <row r="2130">
          <cell r="A2130">
            <v>0</v>
          </cell>
        </row>
        <row r="2131">
          <cell r="A2131">
            <v>0</v>
          </cell>
        </row>
        <row r="2132">
          <cell r="A2132">
            <v>0</v>
          </cell>
        </row>
        <row r="2133">
          <cell r="A2133">
            <v>0</v>
          </cell>
        </row>
        <row r="2134">
          <cell r="A2134">
            <v>0</v>
          </cell>
        </row>
        <row r="2135">
          <cell r="A2135">
            <v>0</v>
          </cell>
        </row>
        <row r="2136">
          <cell r="A2136">
            <v>0</v>
          </cell>
        </row>
        <row r="2137">
          <cell r="A2137">
            <v>0</v>
          </cell>
        </row>
        <row r="2138">
          <cell r="A2138">
            <v>0</v>
          </cell>
        </row>
        <row r="2139">
          <cell r="A2139">
            <v>0</v>
          </cell>
        </row>
        <row r="2140">
          <cell r="A2140">
            <v>0</v>
          </cell>
        </row>
        <row r="2141">
          <cell r="A2141">
            <v>0</v>
          </cell>
        </row>
        <row r="2142">
          <cell r="A2142">
            <v>0</v>
          </cell>
        </row>
        <row r="2143">
          <cell r="A2143">
            <v>0</v>
          </cell>
        </row>
        <row r="2144">
          <cell r="A2144">
            <v>0</v>
          </cell>
        </row>
        <row r="2145">
          <cell r="A2145">
            <v>0</v>
          </cell>
        </row>
        <row r="2146">
          <cell r="A2146">
            <v>0</v>
          </cell>
        </row>
        <row r="2147">
          <cell r="A2147">
            <v>0</v>
          </cell>
        </row>
        <row r="2148">
          <cell r="A2148">
            <v>0</v>
          </cell>
        </row>
        <row r="2149">
          <cell r="A2149">
            <v>0</v>
          </cell>
        </row>
        <row r="2150">
          <cell r="A2150">
            <v>0</v>
          </cell>
        </row>
        <row r="2151">
          <cell r="A2151">
            <v>0</v>
          </cell>
        </row>
        <row r="2152">
          <cell r="A2152">
            <v>0</v>
          </cell>
        </row>
        <row r="2153">
          <cell r="A2153">
            <v>0</v>
          </cell>
        </row>
        <row r="2154">
          <cell r="A2154">
            <v>0</v>
          </cell>
        </row>
        <row r="2155">
          <cell r="A2155">
            <v>0</v>
          </cell>
        </row>
        <row r="2156">
          <cell r="A2156">
            <v>0</v>
          </cell>
        </row>
        <row r="2157">
          <cell r="A2157">
            <v>0</v>
          </cell>
        </row>
        <row r="2158">
          <cell r="A2158">
            <v>0</v>
          </cell>
        </row>
        <row r="2159">
          <cell r="A2159">
            <v>0</v>
          </cell>
        </row>
        <row r="2160">
          <cell r="A2160">
            <v>0</v>
          </cell>
        </row>
        <row r="2161">
          <cell r="A2161">
            <v>0</v>
          </cell>
        </row>
        <row r="2162">
          <cell r="A2162">
            <v>0</v>
          </cell>
        </row>
        <row r="2163">
          <cell r="A2163">
            <v>0</v>
          </cell>
        </row>
        <row r="2164">
          <cell r="A2164">
            <v>0</v>
          </cell>
        </row>
        <row r="2165">
          <cell r="A2165">
            <v>0</v>
          </cell>
        </row>
        <row r="2166">
          <cell r="A2166">
            <v>0</v>
          </cell>
        </row>
        <row r="2167">
          <cell r="A2167">
            <v>0</v>
          </cell>
        </row>
        <row r="2168">
          <cell r="A2168">
            <v>0</v>
          </cell>
        </row>
        <row r="2169">
          <cell r="A2169">
            <v>0</v>
          </cell>
        </row>
        <row r="2170">
          <cell r="A2170">
            <v>0</v>
          </cell>
        </row>
        <row r="2171">
          <cell r="A2171">
            <v>0</v>
          </cell>
        </row>
        <row r="2172">
          <cell r="A2172">
            <v>0</v>
          </cell>
        </row>
        <row r="2173">
          <cell r="A2173">
            <v>0</v>
          </cell>
        </row>
        <row r="2174">
          <cell r="A2174">
            <v>0</v>
          </cell>
        </row>
        <row r="2175">
          <cell r="A2175">
            <v>0</v>
          </cell>
        </row>
        <row r="2176">
          <cell r="A2176">
            <v>0</v>
          </cell>
        </row>
        <row r="2177">
          <cell r="A2177">
            <v>0</v>
          </cell>
        </row>
        <row r="2178">
          <cell r="A2178">
            <v>0</v>
          </cell>
        </row>
        <row r="2179">
          <cell r="A2179">
            <v>0</v>
          </cell>
        </row>
        <row r="2180">
          <cell r="A2180">
            <v>0</v>
          </cell>
        </row>
        <row r="2181">
          <cell r="A2181">
            <v>0</v>
          </cell>
        </row>
        <row r="2182">
          <cell r="A2182">
            <v>0</v>
          </cell>
        </row>
        <row r="2183">
          <cell r="A2183">
            <v>0</v>
          </cell>
        </row>
        <row r="2184">
          <cell r="A2184">
            <v>0</v>
          </cell>
        </row>
        <row r="2185">
          <cell r="A2185">
            <v>0</v>
          </cell>
        </row>
        <row r="2186">
          <cell r="A2186">
            <v>0</v>
          </cell>
        </row>
        <row r="2187">
          <cell r="A2187">
            <v>0</v>
          </cell>
        </row>
        <row r="2188">
          <cell r="A2188">
            <v>0</v>
          </cell>
        </row>
        <row r="2189">
          <cell r="A2189">
            <v>0</v>
          </cell>
        </row>
        <row r="2190">
          <cell r="A2190">
            <v>0</v>
          </cell>
        </row>
        <row r="2191">
          <cell r="A2191">
            <v>0</v>
          </cell>
        </row>
        <row r="2192">
          <cell r="A2192">
            <v>0</v>
          </cell>
        </row>
        <row r="2193">
          <cell r="A2193">
            <v>0</v>
          </cell>
        </row>
        <row r="2194">
          <cell r="A2194">
            <v>0</v>
          </cell>
        </row>
        <row r="2195">
          <cell r="A2195">
            <v>0</v>
          </cell>
        </row>
        <row r="2196">
          <cell r="A2196">
            <v>0</v>
          </cell>
        </row>
        <row r="2197">
          <cell r="A2197">
            <v>0</v>
          </cell>
        </row>
        <row r="2198">
          <cell r="A2198">
            <v>0</v>
          </cell>
        </row>
        <row r="2199">
          <cell r="A2199">
            <v>0</v>
          </cell>
        </row>
        <row r="2200">
          <cell r="A2200">
            <v>0</v>
          </cell>
        </row>
        <row r="2201">
          <cell r="A2201">
            <v>0</v>
          </cell>
        </row>
        <row r="2202">
          <cell r="A2202">
            <v>0</v>
          </cell>
        </row>
        <row r="2203">
          <cell r="A2203">
            <v>0</v>
          </cell>
        </row>
        <row r="2204">
          <cell r="A2204">
            <v>0</v>
          </cell>
        </row>
        <row r="2205">
          <cell r="A2205">
            <v>0</v>
          </cell>
        </row>
        <row r="2206">
          <cell r="A2206">
            <v>0</v>
          </cell>
        </row>
        <row r="2207">
          <cell r="A2207">
            <v>0</v>
          </cell>
        </row>
        <row r="2208">
          <cell r="A2208">
            <v>0</v>
          </cell>
        </row>
        <row r="2209">
          <cell r="A2209">
            <v>0</v>
          </cell>
        </row>
        <row r="2210">
          <cell r="A2210">
            <v>0</v>
          </cell>
        </row>
        <row r="2211">
          <cell r="A2211">
            <v>0</v>
          </cell>
        </row>
        <row r="2212">
          <cell r="A2212">
            <v>0</v>
          </cell>
        </row>
        <row r="2213">
          <cell r="A2213">
            <v>0</v>
          </cell>
        </row>
        <row r="2214">
          <cell r="A2214">
            <v>0</v>
          </cell>
        </row>
        <row r="2215">
          <cell r="A2215">
            <v>0</v>
          </cell>
        </row>
        <row r="2216">
          <cell r="A2216">
            <v>0</v>
          </cell>
        </row>
        <row r="2217">
          <cell r="A2217">
            <v>0</v>
          </cell>
        </row>
        <row r="2218">
          <cell r="A2218">
            <v>0</v>
          </cell>
        </row>
        <row r="2219">
          <cell r="A2219">
            <v>0</v>
          </cell>
        </row>
        <row r="2220">
          <cell r="A2220">
            <v>0</v>
          </cell>
        </row>
        <row r="2221">
          <cell r="A2221">
            <v>0</v>
          </cell>
        </row>
        <row r="2222">
          <cell r="A2222">
            <v>0</v>
          </cell>
        </row>
        <row r="2223">
          <cell r="A2223">
            <v>0</v>
          </cell>
        </row>
        <row r="2224">
          <cell r="A2224">
            <v>0</v>
          </cell>
        </row>
        <row r="2225">
          <cell r="A2225">
            <v>0</v>
          </cell>
        </row>
        <row r="2226">
          <cell r="A2226">
            <v>0</v>
          </cell>
        </row>
        <row r="2227">
          <cell r="A2227">
            <v>0</v>
          </cell>
        </row>
        <row r="2228">
          <cell r="A2228">
            <v>0</v>
          </cell>
        </row>
        <row r="2229">
          <cell r="A2229">
            <v>0</v>
          </cell>
        </row>
        <row r="2230">
          <cell r="A2230">
            <v>0</v>
          </cell>
        </row>
        <row r="2231">
          <cell r="A2231">
            <v>0</v>
          </cell>
        </row>
        <row r="2232">
          <cell r="A2232">
            <v>0</v>
          </cell>
        </row>
        <row r="2233">
          <cell r="A2233">
            <v>0</v>
          </cell>
        </row>
        <row r="2234">
          <cell r="A2234">
            <v>0</v>
          </cell>
        </row>
        <row r="2235">
          <cell r="A2235">
            <v>0</v>
          </cell>
        </row>
        <row r="2236">
          <cell r="A2236">
            <v>0</v>
          </cell>
        </row>
        <row r="2237">
          <cell r="A2237">
            <v>0</v>
          </cell>
        </row>
        <row r="2238">
          <cell r="A2238">
            <v>0</v>
          </cell>
        </row>
        <row r="2239">
          <cell r="A2239">
            <v>0</v>
          </cell>
        </row>
        <row r="2240">
          <cell r="A2240">
            <v>0</v>
          </cell>
        </row>
        <row r="2241">
          <cell r="A2241">
            <v>0</v>
          </cell>
        </row>
        <row r="2242">
          <cell r="A2242">
            <v>0</v>
          </cell>
        </row>
        <row r="2243">
          <cell r="A2243">
            <v>0</v>
          </cell>
        </row>
        <row r="2244">
          <cell r="A2244">
            <v>0</v>
          </cell>
        </row>
        <row r="2245">
          <cell r="A2245">
            <v>0</v>
          </cell>
        </row>
        <row r="2246">
          <cell r="A2246">
            <v>0</v>
          </cell>
        </row>
        <row r="2247">
          <cell r="A2247">
            <v>0</v>
          </cell>
        </row>
        <row r="2248">
          <cell r="A2248">
            <v>0</v>
          </cell>
        </row>
        <row r="2249">
          <cell r="A2249">
            <v>0</v>
          </cell>
        </row>
        <row r="2250">
          <cell r="A2250">
            <v>0</v>
          </cell>
        </row>
        <row r="2251">
          <cell r="A2251">
            <v>0</v>
          </cell>
        </row>
        <row r="2252">
          <cell r="A2252">
            <v>0</v>
          </cell>
        </row>
        <row r="2253">
          <cell r="A2253">
            <v>0</v>
          </cell>
        </row>
        <row r="2254">
          <cell r="A2254">
            <v>0</v>
          </cell>
        </row>
        <row r="2255">
          <cell r="A2255">
            <v>0</v>
          </cell>
        </row>
        <row r="2256">
          <cell r="A2256">
            <v>0</v>
          </cell>
        </row>
        <row r="2257">
          <cell r="A2257">
            <v>0</v>
          </cell>
        </row>
        <row r="2258">
          <cell r="A2258">
            <v>0</v>
          </cell>
        </row>
        <row r="2259">
          <cell r="A2259">
            <v>0</v>
          </cell>
        </row>
        <row r="2260">
          <cell r="A2260">
            <v>0</v>
          </cell>
        </row>
        <row r="2261">
          <cell r="A2261">
            <v>0</v>
          </cell>
        </row>
        <row r="2262">
          <cell r="A2262">
            <v>0</v>
          </cell>
        </row>
        <row r="2263">
          <cell r="A2263">
            <v>0</v>
          </cell>
        </row>
        <row r="2264">
          <cell r="A2264">
            <v>0</v>
          </cell>
        </row>
        <row r="2265">
          <cell r="A2265">
            <v>0</v>
          </cell>
        </row>
        <row r="2266">
          <cell r="A2266">
            <v>0</v>
          </cell>
        </row>
        <row r="2267">
          <cell r="A2267">
            <v>0</v>
          </cell>
        </row>
        <row r="2268">
          <cell r="A2268">
            <v>0</v>
          </cell>
        </row>
        <row r="2269">
          <cell r="A2269">
            <v>0</v>
          </cell>
        </row>
        <row r="2270">
          <cell r="A2270">
            <v>0</v>
          </cell>
        </row>
        <row r="2271">
          <cell r="A2271">
            <v>0</v>
          </cell>
        </row>
        <row r="2272">
          <cell r="A2272">
            <v>0</v>
          </cell>
        </row>
        <row r="2273">
          <cell r="A2273">
            <v>0</v>
          </cell>
        </row>
        <row r="2274">
          <cell r="A2274">
            <v>0</v>
          </cell>
        </row>
        <row r="2275">
          <cell r="A2275">
            <v>0</v>
          </cell>
        </row>
        <row r="2276">
          <cell r="A2276">
            <v>0</v>
          </cell>
        </row>
        <row r="2277">
          <cell r="A2277">
            <v>0</v>
          </cell>
        </row>
        <row r="2278">
          <cell r="A2278">
            <v>0</v>
          </cell>
        </row>
        <row r="2279">
          <cell r="A2279">
            <v>0</v>
          </cell>
        </row>
        <row r="2280">
          <cell r="A2280">
            <v>0</v>
          </cell>
        </row>
        <row r="2281">
          <cell r="A2281">
            <v>0</v>
          </cell>
        </row>
        <row r="2282">
          <cell r="A2282">
            <v>0</v>
          </cell>
        </row>
        <row r="2283">
          <cell r="A2283">
            <v>0</v>
          </cell>
        </row>
        <row r="2284">
          <cell r="A2284">
            <v>0</v>
          </cell>
        </row>
        <row r="2285">
          <cell r="A2285">
            <v>0</v>
          </cell>
        </row>
        <row r="2286">
          <cell r="A2286">
            <v>0</v>
          </cell>
        </row>
        <row r="2287">
          <cell r="A2287">
            <v>0</v>
          </cell>
        </row>
        <row r="2288">
          <cell r="A2288">
            <v>0</v>
          </cell>
        </row>
        <row r="2289">
          <cell r="A2289">
            <v>0</v>
          </cell>
        </row>
        <row r="2290">
          <cell r="A2290">
            <v>0</v>
          </cell>
        </row>
        <row r="2291">
          <cell r="A2291">
            <v>0</v>
          </cell>
        </row>
        <row r="2292">
          <cell r="A2292">
            <v>0</v>
          </cell>
        </row>
        <row r="2293">
          <cell r="A2293">
            <v>0</v>
          </cell>
        </row>
        <row r="2294">
          <cell r="A2294">
            <v>0</v>
          </cell>
        </row>
        <row r="2295">
          <cell r="A2295">
            <v>0</v>
          </cell>
        </row>
        <row r="2296">
          <cell r="A2296">
            <v>0</v>
          </cell>
        </row>
        <row r="2297">
          <cell r="A2297">
            <v>0</v>
          </cell>
        </row>
        <row r="2298">
          <cell r="A2298">
            <v>0</v>
          </cell>
        </row>
        <row r="2299">
          <cell r="A2299">
            <v>0</v>
          </cell>
        </row>
        <row r="2300">
          <cell r="A2300">
            <v>0</v>
          </cell>
        </row>
        <row r="2301">
          <cell r="A2301">
            <v>0</v>
          </cell>
        </row>
        <row r="2302">
          <cell r="A2302">
            <v>0</v>
          </cell>
        </row>
        <row r="2303">
          <cell r="A2303">
            <v>0</v>
          </cell>
        </row>
        <row r="2304">
          <cell r="A2304">
            <v>0</v>
          </cell>
        </row>
        <row r="2305">
          <cell r="A2305">
            <v>0</v>
          </cell>
        </row>
        <row r="2306">
          <cell r="A2306">
            <v>0</v>
          </cell>
        </row>
        <row r="2307">
          <cell r="A2307">
            <v>0</v>
          </cell>
        </row>
        <row r="2308">
          <cell r="A2308">
            <v>0</v>
          </cell>
        </row>
        <row r="2309">
          <cell r="A2309">
            <v>0</v>
          </cell>
        </row>
        <row r="2310">
          <cell r="A2310">
            <v>0</v>
          </cell>
        </row>
        <row r="2311">
          <cell r="A2311">
            <v>0</v>
          </cell>
        </row>
        <row r="2312">
          <cell r="A2312">
            <v>0</v>
          </cell>
        </row>
        <row r="2313">
          <cell r="A2313">
            <v>0</v>
          </cell>
        </row>
        <row r="2314">
          <cell r="A2314">
            <v>0</v>
          </cell>
        </row>
        <row r="2315">
          <cell r="A2315">
            <v>0</v>
          </cell>
        </row>
        <row r="2316">
          <cell r="A2316">
            <v>0</v>
          </cell>
        </row>
        <row r="2317">
          <cell r="A2317">
            <v>0</v>
          </cell>
        </row>
        <row r="2318">
          <cell r="A2318">
            <v>0</v>
          </cell>
        </row>
        <row r="2319">
          <cell r="A2319">
            <v>0</v>
          </cell>
        </row>
        <row r="2320">
          <cell r="A2320">
            <v>0</v>
          </cell>
        </row>
        <row r="2321">
          <cell r="A2321">
            <v>0</v>
          </cell>
        </row>
        <row r="2322">
          <cell r="A2322">
            <v>0</v>
          </cell>
        </row>
        <row r="2323">
          <cell r="A2323">
            <v>0</v>
          </cell>
        </row>
        <row r="2324">
          <cell r="A2324">
            <v>0</v>
          </cell>
        </row>
        <row r="2325">
          <cell r="A2325">
            <v>0</v>
          </cell>
        </row>
        <row r="2326">
          <cell r="A2326">
            <v>0</v>
          </cell>
        </row>
        <row r="2327">
          <cell r="A2327">
            <v>0</v>
          </cell>
        </row>
        <row r="2328">
          <cell r="A2328">
            <v>0</v>
          </cell>
        </row>
        <row r="2329">
          <cell r="A2329">
            <v>0</v>
          </cell>
        </row>
        <row r="2330">
          <cell r="A2330">
            <v>0</v>
          </cell>
        </row>
        <row r="2331">
          <cell r="A2331">
            <v>0</v>
          </cell>
        </row>
        <row r="2332">
          <cell r="A2332">
            <v>0</v>
          </cell>
        </row>
        <row r="2333">
          <cell r="A2333">
            <v>0</v>
          </cell>
        </row>
        <row r="2334">
          <cell r="A2334">
            <v>0</v>
          </cell>
        </row>
        <row r="2335">
          <cell r="A2335">
            <v>0</v>
          </cell>
        </row>
        <row r="2336">
          <cell r="A2336">
            <v>0</v>
          </cell>
        </row>
        <row r="2337">
          <cell r="A2337">
            <v>0</v>
          </cell>
        </row>
        <row r="2338">
          <cell r="A2338">
            <v>0</v>
          </cell>
        </row>
        <row r="2339">
          <cell r="A2339">
            <v>0</v>
          </cell>
        </row>
        <row r="2340">
          <cell r="A2340">
            <v>0</v>
          </cell>
        </row>
        <row r="2341">
          <cell r="A2341">
            <v>0</v>
          </cell>
        </row>
        <row r="2342">
          <cell r="A2342">
            <v>0</v>
          </cell>
        </row>
        <row r="2343">
          <cell r="A2343">
            <v>0</v>
          </cell>
        </row>
        <row r="2344">
          <cell r="A2344">
            <v>0</v>
          </cell>
        </row>
        <row r="2345">
          <cell r="A2345">
            <v>0</v>
          </cell>
        </row>
        <row r="2346">
          <cell r="A2346">
            <v>0</v>
          </cell>
        </row>
        <row r="2347">
          <cell r="A2347">
            <v>0</v>
          </cell>
        </row>
        <row r="2348">
          <cell r="A2348">
            <v>0</v>
          </cell>
        </row>
        <row r="2349">
          <cell r="A2349">
            <v>0</v>
          </cell>
        </row>
        <row r="2350">
          <cell r="A2350">
            <v>0</v>
          </cell>
        </row>
        <row r="2351">
          <cell r="A2351">
            <v>0</v>
          </cell>
        </row>
        <row r="2352">
          <cell r="A2352">
            <v>0</v>
          </cell>
        </row>
        <row r="2353">
          <cell r="A2353">
            <v>0</v>
          </cell>
        </row>
        <row r="2354">
          <cell r="A2354">
            <v>0</v>
          </cell>
        </row>
        <row r="2355">
          <cell r="A2355">
            <v>0</v>
          </cell>
        </row>
        <row r="2356">
          <cell r="A2356">
            <v>0</v>
          </cell>
        </row>
        <row r="2357">
          <cell r="A2357">
            <v>0</v>
          </cell>
        </row>
        <row r="2358">
          <cell r="A2358">
            <v>0</v>
          </cell>
        </row>
        <row r="2359">
          <cell r="A2359">
            <v>0</v>
          </cell>
        </row>
        <row r="2360">
          <cell r="A2360">
            <v>0</v>
          </cell>
        </row>
        <row r="2361">
          <cell r="A2361">
            <v>0</v>
          </cell>
        </row>
        <row r="2362">
          <cell r="A2362">
            <v>0</v>
          </cell>
        </row>
        <row r="2363">
          <cell r="A2363">
            <v>0</v>
          </cell>
        </row>
        <row r="2364">
          <cell r="A2364">
            <v>0</v>
          </cell>
        </row>
        <row r="2365">
          <cell r="A2365">
            <v>0</v>
          </cell>
        </row>
        <row r="2366">
          <cell r="A2366">
            <v>0</v>
          </cell>
        </row>
        <row r="2367">
          <cell r="A2367">
            <v>0</v>
          </cell>
        </row>
        <row r="2368">
          <cell r="A2368">
            <v>0</v>
          </cell>
        </row>
        <row r="2369">
          <cell r="A2369">
            <v>0</v>
          </cell>
        </row>
        <row r="2370">
          <cell r="A2370">
            <v>0</v>
          </cell>
        </row>
        <row r="2371">
          <cell r="A2371">
            <v>0</v>
          </cell>
        </row>
        <row r="2372">
          <cell r="A2372">
            <v>0</v>
          </cell>
        </row>
        <row r="2373">
          <cell r="A2373">
            <v>0</v>
          </cell>
        </row>
        <row r="2374">
          <cell r="A2374">
            <v>0</v>
          </cell>
        </row>
        <row r="2375">
          <cell r="A2375">
            <v>0</v>
          </cell>
        </row>
        <row r="2376">
          <cell r="A2376">
            <v>0</v>
          </cell>
        </row>
        <row r="2377">
          <cell r="A2377">
            <v>0</v>
          </cell>
        </row>
        <row r="2378">
          <cell r="A2378">
            <v>0</v>
          </cell>
        </row>
        <row r="2379">
          <cell r="A2379">
            <v>0</v>
          </cell>
        </row>
        <row r="2380">
          <cell r="A2380">
            <v>0</v>
          </cell>
        </row>
        <row r="2381">
          <cell r="A2381">
            <v>0</v>
          </cell>
        </row>
        <row r="2382">
          <cell r="A2382">
            <v>0</v>
          </cell>
        </row>
        <row r="2383">
          <cell r="A2383">
            <v>0</v>
          </cell>
        </row>
        <row r="2384">
          <cell r="A2384">
            <v>0</v>
          </cell>
        </row>
        <row r="2385">
          <cell r="A2385">
            <v>0</v>
          </cell>
        </row>
        <row r="2386">
          <cell r="A2386">
            <v>0</v>
          </cell>
        </row>
        <row r="2387">
          <cell r="A2387">
            <v>0</v>
          </cell>
        </row>
        <row r="2388">
          <cell r="A2388">
            <v>0</v>
          </cell>
        </row>
        <row r="2389">
          <cell r="A2389">
            <v>0</v>
          </cell>
        </row>
        <row r="2390">
          <cell r="A2390">
            <v>0</v>
          </cell>
        </row>
        <row r="2391">
          <cell r="A2391">
            <v>0</v>
          </cell>
        </row>
        <row r="2392">
          <cell r="A2392">
            <v>0</v>
          </cell>
        </row>
        <row r="2393">
          <cell r="A2393">
            <v>0</v>
          </cell>
        </row>
        <row r="2394">
          <cell r="A2394">
            <v>0</v>
          </cell>
        </row>
        <row r="2395">
          <cell r="A2395">
            <v>0</v>
          </cell>
        </row>
        <row r="2396">
          <cell r="A2396">
            <v>0</v>
          </cell>
        </row>
        <row r="2397">
          <cell r="A2397">
            <v>0</v>
          </cell>
        </row>
        <row r="2398">
          <cell r="A2398">
            <v>0</v>
          </cell>
        </row>
        <row r="2399">
          <cell r="A2399">
            <v>0</v>
          </cell>
        </row>
        <row r="2400">
          <cell r="A2400">
            <v>0</v>
          </cell>
        </row>
        <row r="2401">
          <cell r="A2401">
            <v>0</v>
          </cell>
        </row>
        <row r="2402">
          <cell r="A2402">
            <v>0</v>
          </cell>
        </row>
        <row r="2403">
          <cell r="A2403">
            <v>0</v>
          </cell>
        </row>
        <row r="2404">
          <cell r="A2404">
            <v>0</v>
          </cell>
        </row>
        <row r="2405">
          <cell r="A2405">
            <v>0</v>
          </cell>
        </row>
        <row r="2406">
          <cell r="A2406">
            <v>0</v>
          </cell>
        </row>
        <row r="2407">
          <cell r="A2407">
            <v>0</v>
          </cell>
        </row>
        <row r="2408">
          <cell r="A2408">
            <v>0</v>
          </cell>
        </row>
        <row r="2409">
          <cell r="A2409">
            <v>0</v>
          </cell>
        </row>
        <row r="2410">
          <cell r="A2410">
            <v>0</v>
          </cell>
        </row>
        <row r="2411">
          <cell r="A2411">
            <v>0</v>
          </cell>
        </row>
        <row r="2412">
          <cell r="A2412">
            <v>0</v>
          </cell>
        </row>
        <row r="2413">
          <cell r="A2413">
            <v>0</v>
          </cell>
        </row>
        <row r="2414">
          <cell r="A2414">
            <v>0</v>
          </cell>
        </row>
        <row r="2415">
          <cell r="A2415">
            <v>0</v>
          </cell>
        </row>
        <row r="2416">
          <cell r="A2416">
            <v>0</v>
          </cell>
        </row>
        <row r="2417">
          <cell r="A2417">
            <v>0</v>
          </cell>
        </row>
        <row r="2418">
          <cell r="A2418">
            <v>0</v>
          </cell>
        </row>
        <row r="2419">
          <cell r="A2419">
            <v>0</v>
          </cell>
        </row>
        <row r="2420">
          <cell r="A2420">
            <v>0</v>
          </cell>
        </row>
        <row r="2421">
          <cell r="A2421">
            <v>0</v>
          </cell>
        </row>
        <row r="2422">
          <cell r="A2422">
            <v>0</v>
          </cell>
        </row>
        <row r="2423">
          <cell r="A2423">
            <v>0</v>
          </cell>
        </row>
        <row r="2424">
          <cell r="A2424">
            <v>0</v>
          </cell>
        </row>
        <row r="2425">
          <cell r="A2425">
            <v>0</v>
          </cell>
        </row>
        <row r="2426">
          <cell r="A2426">
            <v>0</v>
          </cell>
        </row>
        <row r="2427">
          <cell r="A2427">
            <v>0</v>
          </cell>
        </row>
        <row r="2428">
          <cell r="A2428">
            <v>0</v>
          </cell>
        </row>
        <row r="2429">
          <cell r="A2429">
            <v>0</v>
          </cell>
        </row>
        <row r="2430">
          <cell r="A2430">
            <v>0</v>
          </cell>
        </row>
        <row r="2431">
          <cell r="A2431">
            <v>0</v>
          </cell>
        </row>
        <row r="2432">
          <cell r="A2432">
            <v>0</v>
          </cell>
        </row>
        <row r="2433">
          <cell r="A2433">
            <v>0</v>
          </cell>
        </row>
        <row r="2434">
          <cell r="A2434">
            <v>0</v>
          </cell>
        </row>
        <row r="2435">
          <cell r="A2435">
            <v>0</v>
          </cell>
        </row>
        <row r="2436">
          <cell r="A2436">
            <v>0</v>
          </cell>
        </row>
        <row r="2437">
          <cell r="A2437">
            <v>0</v>
          </cell>
        </row>
        <row r="2438">
          <cell r="A2438">
            <v>0</v>
          </cell>
        </row>
        <row r="2439">
          <cell r="A2439">
            <v>0</v>
          </cell>
        </row>
        <row r="2440">
          <cell r="A2440">
            <v>0</v>
          </cell>
        </row>
        <row r="2441">
          <cell r="A2441">
            <v>0</v>
          </cell>
        </row>
        <row r="2442">
          <cell r="A2442">
            <v>0</v>
          </cell>
        </row>
        <row r="2443">
          <cell r="A2443">
            <v>0</v>
          </cell>
        </row>
        <row r="2444">
          <cell r="A2444">
            <v>0</v>
          </cell>
        </row>
        <row r="2445">
          <cell r="A2445">
            <v>0</v>
          </cell>
        </row>
        <row r="2446">
          <cell r="A2446">
            <v>0</v>
          </cell>
        </row>
        <row r="2447">
          <cell r="A2447">
            <v>0</v>
          </cell>
        </row>
        <row r="2448">
          <cell r="A2448">
            <v>0</v>
          </cell>
        </row>
        <row r="2449">
          <cell r="A2449">
            <v>0</v>
          </cell>
        </row>
        <row r="2450">
          <cell r="A2450">
            <v>0</v>
          </cell>
        </row>
        <row r="2451">
          <cell r="A2451">
            <v>0</v>
          </cell>
        </row>
        <row r="2452">
          <cell r="A2452">
            <v>0</v>
          </cell>
        </row>
        <row r="2453">
          <cell r="A2453">
            <v>0</v>
          </cell>
        </row>
        <row r="2454">
          <cell r="A2454">
            <v>0</v>
          </cell>
        </row>
        <row r="2455">
          <cell r="A2455">
            <v>0</v>
          </cell>
        </row>
        <row r="2456">
          <cell r="A2456">
            <v>0</v>
          </cell>
        </row>
        <row r="2457">
          <cell r="A2457">
            <v>0</v>
          </cell>
        </row>
        <row r="2458">
          <cell r="A2458">
            <v>0</v>
          </cell>
        </row>
        <row r="2459">
          <cell r="A2459">
            <v>0</v>
          </cell>
        </row>
        <row r="2460">
          <cell r="A2460">
            <v>0</v>
          </cell>
        </row>
        <row r="2461">
          <cell r="A2461">
            <v>0</v>
          </cell>
        </row>
        <row r="2462">
          <cell r="A2462">
            <v>0</v>
          </cell>
        </row>
        <row r="2463">
          <cell r="A2463">
            <v>0</v>
          </cell>
        </row>
        <row r="2464">
          <cell r="A2464">
            <v>0</v>
          </cell>
        </row>
        <row r="2465">
          <cell r="A2465">
            <v>0</v>
          </cell>
        </row>
        <row r="2466">
          <cell r="A2466">
            <v>0</v>
          </cell>
        </row>
        <row r="2467">
          <cell r="A2467">
            <v>0</v>
          </cell>
        </row>
        <row r="2468">
          <cell r="A2468">
            <v>0</v>
          </cell>
        </row>
        <row r="2469">
          <cell r="A2469">
            <v>0</v>
          </cell>
        </row>
        <row r="2470">
          <cell r="A2470">
            <v>0</v>
          </cell>
        </row>
        <row r="2471">
          <cell r="A2471">
            <v>0</v>
          </cell>
        </row>
        <row r="2472">
          <cell r="A2472">
            <v>0</v>
          </cell>
        </row>
        <row r="2473">
          <cell r="A2473">
            <v>0</v>
          </cell>
        </row>
        <row r="2474">
          <cell r="A2474">
            <v>0</v>
          </cell>
        </row>
        <row r="2475">
          <cell r="A2475">
            <v>0</v>
          </cell>
        </row>
        <row r="2476">
          <cell r="A2476">
            <v>0</v>
          </cell>
        </row>
        <row r="2477">
          <cell r="A2477">
            <v>0</v>
          </cell>
        </row>
        <row r="2478">
          <cell r="A2478">
            <v>0</v>
          </cell>
        </row>
        <row r="2479">
          <cell r="A2479">
            <v>0</v>
          </cell>
        </row>
        <row r="2480">
          <cell r="A2480">
            <v>0</v>
          </cell>
        </row>
        <row r="2481">
          <cell r="A2481">
            <v>0</v>
          </cell>
        </row>
        <row r="2482">
          <cell r="A2482">
            <v>0</v>
          </cell>
        </row>
        <row r="2483">
          <cell r="A2483">
            <v>0</v>
          </cell>
        </row>
        <row r="2484">
          <cell r="A2484">
            <v>0</v>
          </cell>
        </row>
        <row r="2485">
          <cell r="A2485">
            <v>0</v>
          </cell>
        </row>
        <row r="2486">
          <cell r="A2486">
            <v>0</v>
          </cell>
        </row>
        <row r="2487">
          <cell r="A2487">
            <v>0</v>
          </cell>
        </row>
        <row r="2488">
          <cell r="A2488">
            <v>0</v>
          </cell>
        </row>
        <row r="2489">
          <cell r="A2489">
            <v>0</v>
          </cell>
        </row>
        <row r="2490">
          <cell r="A2490">
            <v>0</v>
          </cell>
        </row>
        <row r="2491">
          <cell r="A2491">
            <v>0</v>
          </cell>
        </row>
        <row r="2492">
          <cell r="A2492">
            <v>0</v>
          </cell>
        </row>
        <row r="2493">
          <cell r="A2493">
            <v>0</v>
          </cell>
        </row>
        <row r="2494">
          <cell r="A2494">
            <v>0</v>
          </cell>
        </row>
        <row r="2495">
          <cell r="A2495">
            <v>0</v>
          </cell>
        </row>
        <row r="2496">
          <cell r="A2496">
            <v>0</v>
          </cell>
        </row>
        <row r="2497">
          <cell r="A2497">
            <v>0</v>
          </cell>
        </row>
        <row r="2498">
          <cell r="A2498">
            <v>0</v>
          </cell>
        </row>
        <row r="2499">
          <cell r="A2499">
            <v>0</v>
          </cell>
        </row>
        <row r="2500">
          <cell r="A2500">
            <v>0</v>
          </cell>
        </row>
        <row r="2501">
          <cell r="A2501">
            <v>0</v>
          </cell>
        </row>
        <row r="2502">
          <cell r="A2502">
            <v>0</v>
          </cell>
        </row>
        <row r="2503">
          <cell r="A2503">
            <v>0</v>
          </cell>
        </row>
        <row r="2504">
          <cell r="A2504">
            <v>0</v>
          </cell>
        </row>
        <row r="2505">
          <cell r="A2505">
            <v>0</v>
          </cell>
        </row>
        <row r="2506">
          <cell r="A2506">
            <v>0</v>
          </cell>
        </row>
        <row r="2507">
          <cell r="A2507">
            <v>0</v>
          </cell>
        </row>
        <row r="2508">
          <cell r="A2508">
            <v>0</v>
          </cell>
        </row>
        <row r="2509">
          <cell r="A2509">
            <v>0</v>
          </cell>
        </row>
        <row r="2510">
          <cell r="A2510">
            <v>0</v>
          </cell>
        </row>
        <row r="2511">
          <cell r="A2511">
            <v>0</v>
          </cell>
        </row>
        <row r="2512">
          <cell r="A2512">
            <v>0</v>
          </cell>
        </row>
        <row r="2513">
          <cell r="A2513">
            <v>0</v>
          </cell>
        </row>
        <row r="2514">
          <cell r="A2514">
            <v>0</v>
          </cell>
        </row>
        <row r="2515">
          <cell r="A2515">
            <v>0</v>
          </cell>
        </row>
        <row r="2516">
          <cell r="A2516">
            <v>0</v>
          </cell>
        </row>
        <row r="2517">
          <cell r="A2517">
            <v>0</v>
          </cell>
        </row>
        <row r="2518">
          <cell r="A2518">
            <v>0</v>
          </cell>
        </row>
        <row r="2519">
          <cell r="A2519">
            <v>0</v>
          </cell>
        </row>
        <row r="2520">
          <cell r="A2520">
            <v>0</v>
          </cell>
        </row>
        <row r="2521">
          <cell r="A2521">
            <v>0</v>
          </cell>
        </row>
        <row r="2522">
          <cell r="A2522">
            <v>0</v>
          </cell>
        </row>
        <row r="2523">
          <cell r="A2523">
            <v>0</v>
          </cell>
        </row>
        <row r="2524">
          <cell r="A2524">
            <v>0</v>
          </cell>
        </row>
        <row r="2525">
          <cell r="A2525">
            <v>0</v>
          </cell>
        </row>
        <row r="2526">
          <cell r="A2526">
            <v>0</v>
          </cell>
        </row>
        <row r="2527">
          <cell r="A2527">
            <v>0</v>
          </cell>
        </row>
        <row r="2528">
          <cell r="A2528">
            <v>0</v>
          </cell>
        </row>
        <row r="2529">
          <cell r="A2529">
            <v>0</v>
          </cell>
        </row>
        <row r="2530">
          <cell r="A2530">
            <v>0</v>
          </cell>
        </row>
        <row r="2531">
          <cell r="A2531">
            <v>0</v>
          </cell>
        </row>
        <row r="2532">
          <cell r="A2532">
            <v>0</v>
          </cell>
        </row>
        <row r="2533">
          <cell r="A2533">
            <v>0</v>
          </cell>
        </row>
        <row r="2534">
          <cell r="A2534">
            <v>0</v>
          </cell>
        </row>
        <row r="2535">
          <cell r="A2535">
            <v>0</v>
          </cell>
        </row>
        <row r="2536">
          <cell r="A2536">
            <v>0</v>
          </cell>
        </row>
        <row r="2537">
          <cell r="A2537">
            <v>0</v>
          </cell>
        </row>
        <row r="2538">
          <cell r="A2538">
            <v>0</v>
          </cell>
        </row>
        <row r="2539">
          <cell r="A2539">
            <v>0</v>
          </cell>
        </row>
        <row r="2540">
          <cell r="A2540">
            <v>0</v>
          </cell>
        </row>
        <row r="2541">
          <cell r="A2541">
            <v>0</v>
          </cell>
        </row>
        <row r="2542">
          <cell r="A2542">
            <v>0</v>
          </cell>
        </row>
        <row r="2543">
          <cell r="A2543">
            <v>0</v>
          </cell>
        </row>
        <row r="2544">
          <cell r="A2544">
            <v>0</v>
          </cell>
        </row>
        <row r="2545">
          <cell r="A2545">
            <v>0</v>
          </cell>
        </row>
        <row r="2546">
          <cell r="A2546">
            <v>0</v>
          </cell>
        </row>
        <row r="2547">
          <cell r="A2547">
            <v>0</v>
          </cell>
        </row>
        <row r="2548">
          <cell r="A2548">
            <v>0</v>
          </cell>
        </row>
        <row r="2549">
          <cell r="A2549">
            <v>0</v>
          </cell>
        </row>
        <row r="2550">
          <cell r="A2550">
            <v>0</v>
          </cell>
        </row>
        <row r="2551">
          <cell r="A2551">
            <v>0</v>
          </cell>
        </row>
        <row r="2552">
          <cell r="A2552">
            <v>0</v>
          </cell>
        </row>
        <row r="2553">
          <cell r="A2553">
            <v>0</v>
          </cell>
        </row>
        <row r="2554">
          <cell r="A2554">
            <v>0</v>
          </cell>
        </row>
        <row r="2555">
          <cell r="A2555">
            <v>0</v>
          </cell>
        </row>
        <row r="2556">
          <cell r="A2556">
            <v>0</v>
          </cell>
        </row>
        <row r="2557">
          <cell r="A2557">
            <v>0</v>
          </cell>
        </row>
        <row r="2558">
          <cell r="A2558">
            <v>0</v>
          </cell>
        </row>
        <row r="2559">
          <cell r="A2559">
            <v>0</v>
          </cell>
        </row>
        <row r="2560">
          <cell r="A2560">
            <v>0</v>
          </cell>
        </row>
        <row r="2561">
          <cell r="A2561">
            <v>0</v>
          </cell>
        </row>
        <row r="2562">
          <cell r="A2562">
            <v>0</v>
          </cell>
        </row>
        <row r="2563">
          <cell r="A2563">
            <v>0</v>
          </cell>
        </row>
        <row r="2564">
          <cell r="A2564">
            <v>0</v>
          </cell>
        </row>
        <row r="2565">
          <cell r="A2565">
            <v>0</v>
          </cell>
        </row>
        <row r="2566">
          <cell r="A2566">
            <v>0</v>
          </cell>
        </row>
        <row r="2567">
          <cell r="A2567">
            <v>0</v>
          </cell>
        </row>
        <row r="2568">
          <cell r="A2568">
            <v>0</v>
          </cell>
        </row>
        <row r="2569">
          <cell r="A2569">
            <v>0</v>
          </cell>
        </row>
        <row r="2570">
          <cell r="A2570">
            <v>0</v>
          </cell>
        </row>
        <row r="2571">
          <cell r="A2571">
            <v>0</v>
          </cell>
        </row>
        <row r="2572">
          <cell r="A2572">
            <v>0</v>
          </cell>
        </row>
        <row r="2573">
          <cell r="A2573">
            <v>0</v>
          </cell>
        </row>
        <row r="2574">
          <cell r="A2574">
            <v>0</v>
          </cell>
        </row>
        <row r="2575">
          <cell r="A2575">
            <v>0</v>
          </cell>
        </row>
        <row r="2576">
          <cell r="A2576">
            <v>0</v>
          </cell>
        </row>
        <row r="2577">
          <cell r="A2577">
            <v>0</v>
          </cell>
        </row>
        <row r="2578">
          <cell r="A2578">
            <v>0</v>
          </cell>
        </row>
        <row r="2579">
          <cell r="A2579">
            <v>0</v>
          </cell>
        </row>
        <row r="2580">
          <cell r="A2580">
            <v>0</v>
          </cell>
        </row>
        <row r="2581">
          <cell r="A2581">
            <v>0</v>
          </cell>
        </row>
        <row r="2582">
          <cell r="A2582">
            <v>0</v>
          </cell>
        </row>
        <row r="2583">
          <cell r="A2583">
            <v>0</v>
          </cell>
        </row>
        <row r="2584">
          <cell r="A2584">
            <v>0</v>
          </cell>
        </row>
        <row r="2585">
          <cell r="A2585">
            <v>0</v>
          </cell>
        </row>
        <row r="2586">
          <cell r="A2586">
            <v>0</v>
          </cell>
        </row>
        <row r="2587">
          <cell r="A2587">
            <v>0</v>
          </cell>
        </row>
        <row r="2588">
          <cell r="A2588">
            <v>0</v>
          </cell>
        </row>
        <row r="2589">
          <cell r="A2589">
            <v>0</v>
          </cell>
        </row>
        <row r="2590">
          <cell r="A2590">
            <v>0</v>
          </cell>
        </row>
        <row r="2591">
          <cell r="A2591">
            <v>0</v>
          </cell>
        </row>
        <row r="2592">
          <cell r="A2592">
            <v>0</v>
          </cell>
        </row>
        <row r="2593">
          <cell r="A2593">
            <v>0</v>
          </cell>
        </row>
        <row r="2594">
          <cell r="A2594">
            <v>0</v>
          </cell>
        </row>
        <row r="2595">
          <cell r="A2595">
            <v>0</v>
          </cell>
        </row>
        <row r="2596">
          <cell r="A2596">
            <v>0</v>
          </cell>
        </row>
        <row r="2597">
          <cell r="A2597">
            <v>0</v>
          </cell>
        </row>
        <row r="2598">
          <cell r="A2598">
            <v>0</v>
          </cell>
        </row>
        <row r="2599">
          <cell r="A2599">
            <v>0</v>
          </cell>
        </row>
        <row r="2600">
          <cell r="A2600">
            <v>0</v>
          </cell>
        </row>
        <row r="2601">
          <cell r="A2601">
            <v>0</v>
          </cell>
        </row>
        <row r="2602">
          <cell r="A2602">
            <v>0</v>
          </cell>
        </row>
        <row r="2603">
          <cell r="A2603">
            <v>0</v>
          </cell>
        </row>
        <row r="2604">
          <cell r="A2604">
            <v>0</v>
          </cell>
        </row>
        <row r="2605">
          <cell r="A2605">
            <v>0</v>
          </cell>
        </row>
        <row r="2606">
          <cell r="A2606">
            <v>0</v>
          </cell>
        </row>
        <row r="2607">
          <cell r="A2607">
            <v>0</v>
          </cell>
        </row>
        <row r="2608">
          <cell r="A2608">
            <v>0</v>
          </cell>
        </row>
        <row r="2609">
          <cell r="A2609">
            <v>0</v>
          </cell>
        </row>
        <row r="2610">
          <cell r="A2610">
            <v>0</v>
          </cell>
        </row>
        <row r="2611">
          <cell r="A2611">
            <v>0</v>
          </cell>
        </row>
        <row r="2612">
          <cell r="A2612">
            <v>0</v>
          </cell>
        </row>
        <row r="2613">
          <cell r="A2613">
            <v>0</v>
          </cell>
        </row>
        <row r="2614">
          <cell r="A2614">
            <v>0</v>
          </cell>
        </row>
        <row r="2615">
          <cell r="A2615">
            <v>0</v>
          </cell>
        </row>
        <row r="2616">
          <cell r="A2616">
            <v>0</v>
          </cell>
        </row>
        <row r="2617">
          <cell r="A2617">
            <v>0</v>
          </cell>
        </row>
        <row r="2618">
          <cell r="A2618">
            <v>0</v>
          </cell>
        </row>
        <row r="2619">
          <cell r="A2619">
            <v>0</v>
          </cell>
        </row>
        <row r="2620">
          <cell r="A2620">
            <v>0</v>
          </cell>
        </row>
        <row r="2621">
          <cell r="A2621">
            <v>0</v>
          </cell>
        </row>
        <row r="2622">
          <cell r="A2622">
            <v>0</v>
          </cell>
        </row>
        <row r="2623">
          <cell r="A2623">
            <v>0</v>
          </cell>
        </row>
        <row r="2624">
          <cell r="A2624">
            <v>0</v>
          </cell>
        </row>
        <row r="2625">
          <cell r="A2625">
            <v>0</v>
          </cell>
        </row>
        <row r="2626">
          <cell r="A2626">
            <v>0</v>
          </cell>
        </row>
        <row r="2627">
          <cell r="A2627">
            <v>0</v>
          </cell>
        </row>
        <row r="2628">
          <cell r="A2628">
            <v>0</v>
          </cell>
        </row>
        <row r="2629">
          <cell r="A2629">
            <v>0</v>
          </cell>
        </row>
        <row r="2630">
          <cell r="A2630">
            <v>0</v>
          </cell>
        </row>
        <row r="2631">
          <cell r="A2631">
            <v>0</v>
          </cell>
        </row>
        <row r="2632">
          <cell r="A2632">
            <v>0</v>
          </cell>
        </row>
        <row r="2633">
          <cell r="A2633">
            <v>0</v>
          </cell>
        </row>
        <row r="2634">
          <cell r="A2634">
            <v>0</v>
          </cell>
        </row>
        <row r="2635">
          <cell r="A2635">
            <v>0</v>
          </cell>
        </row>
        <row r="2636">
          <cell r="A2636">
            <v>0</v>
          </cell>
        </row>
        <row r="2637">
          <cell r="A2637">
            <v>0</v>
          </cell>
        </row>
        <row r="2638">
          <cell r="A2638">
            <v>0</v>
          </cell>
        </row>
        <row r="2639">
          <cell r="A2639">
            <v>0</v>
          </cell>
        </row>
        <row r="2640">
          <cell r="A2640">
            <v>0</v>
          </cell>
        </row>
        <row r="2641">
          <cell r="A2641">
            <v>0</v>
          </cell>
        </row>
        <row r="2642">
          <cell r="A2642">
            <v>0</v>
          </cell>
        </row>
        <row r="2643">
          <cell r="A2643">
            <v>0</v>
          </cell>
        </row>
        <row r="2644">
          <cell r="A2644">
            <v>0</v>
          </cell>
        </row>
        <row r="2645">
          <cell r="A2645">
            <v>0</v>
          </cell>
        </row>
        <row r="2646">
          <cell r="A2646">
            <v>0</v>
          </cell>
        </row>
        <row r="2647">
          <cell r="A2647">
            <v>0</v>
          </cell>
        </row>
        <row r="2648">
          <cell r="A2648">
            <v>0</v>
          </cell>
        </row>
        <row r="2649">
          <cell r="A2649">
            <v>0</v>
          </cell>
        </row>
        <row r="2650">
          <cell r="A2650">
            <v>0</v>
          </cell>
        </row>
        <row r="2651">
          <cell r="A2651">
            <v>0</v>
          </cell>
        </row>
        <row r="2652">
          <cell r="A2652">
            <v>0</v>
          </cell>
        </row>
        <row r="2653">
          <cell r="A2653">
            <v>0</v>
          </cell>
        </row>
        <row r="2654">
          <cell r="A2654">
            <v>0</v>
          </cell>
        </row>
        <row r="2655">
          <cell r="A2655">
            <v>0</v>
          </cell>
        </row>
        <row r="2656">
          <cell r="A2656">
            <v>0</v>
          </cell>
        </row>
        <row r="2657">
          <cell r="A2657">
            <v>0</v>
          </cell>
        </row>
        <row r="2658">
          <cell r="A2658">
            <v>0</v>
          </cell>
        </row>
        <row r="2659">
          <cell r="A2659">
            <v>0</v>
          </cell>
        </row>
        <row r="2660">
          <cell r="A2660">
            <v>0</v>
          </cell>
        </row>
        <row r="2661">
          <cell r="A2661">
            <v>0</v>
          </cell>
        </row>
        <row r="2662">
          <cell r="A2662">
            <v>0</v>
          </cell>
        </row>
        <row r="2663">
          <cell r="A2663">
            <v>0</v>
          </cell>
        </row>
        <row r="2664">
          <cell r="A2664">
            <v>0</v>
          </cell>
        </row>
        <row r="2665">
          <cell r="A2665">
            <v>0</v>
          </cell>
        </row>
        <row r="2666">
          <cell r="A2666">
            <v>0</v>
          </cell>
        </row>
        <row r="2667">
          <cell r="A2667">
            <v>0</v>
          </cell>
        </row>
        <row r="2668">
          <cell r="A2668">
            <v>0</v>
          </cell>
        </row>
        <row r="2669">
          <cell r="A2669">
            <v>0</v>
          </cell>
        </row>
        <row r="2670">
          <cell r="A2670">
            <v>0</v>
          </cell>
        </row>
        <row r="2671">
          <cell r="A2671">
            <v>0</v>
          </cell>
        </row>
        <row r="2672">
          <cell r="A2672">
            <v>0</v>
          </cell>
        </row>
        <row r="2673">
          <cell r="A2673">
            <v>0</v>
          </cell>
        </row>
        <row r="2674">
          <cell r="A2674">
            <v>0</v>
          </cell>
        </row>
        <row r="2675">
          <cell r="A2675">
            <v>0</v>
          </cell>
        </row>
        <row r="2676">
          <cell r="A2676">
            <v>0</v>
          </cell>
        </row>
        <row r="2677">
          <cell r="A2677">
            <v>0</v>
          </cell>
        </row>
        <row r="2678">
          <cell r="A2678">
            <v>0</v>
          </cell>
        </row>
        <row r="2679">
          <cell r="A2679">
            <v>0</v>
          </cell>
        </row>
        <row r="2680">
          <cell r="A2680">
            <v>0</v>
          </cell>
        </row>
        <row r="2681">
          <cell r="A2681">
            <v>0</v>
          </cell>
        </row>
        <row r="2682">
          <cell r="A2682">
            <v>0</v>
          </cell>
        </row>
        <row r="2683">
          <cell r="A2683">
            <v>0</v>
          </cell>
        </row>
        <row r="2684">
          <cell r="A2684">
            <v>0</v>
          </cell>
        </row>
        <row r="2685">
          <cell r="A2685">
            <v>0</v>
          </cell>
        </row>
        <row r="2686">
          <cell r="A2686">
            <v>0</v>
          </cell>
        </row>
        <row r="2687">
          <cell r="A2687">
            <v>0</v>
          </cell>
        </row>
        <row r="2688">
          <cell r="A2688">
            <v>0</v>
          </cell>
        </row>
        <row r="2689">
          <cell r="A2689">
            <v>0</v>
          </cell>
        </row>
        <row r="2690">
          <cell r="A2690">
            <v>0</v>
          </cell>
        </row>
        <row r="2691">
          <cell r="A2691">
            <v>0</v>
          </cell>
        </row>
        <row r="2692">
          <cell r="A2692">
            <v>0</v>
          </cell>
        </row>
        <row r="2693">
          <cell r="A2693">
            <v>0</v>
          </cell>
        </row>
        <row r="2694">
          <cell r="A2694">
            <v>0</v>
          </cell>
        </row>
        <row r="2695">
          <cell r="A2695">
            <v>0</v>
          </cell>
        </row>
        <row r="2696">
          <cell r="A2696">
            <v>0</v>
          </cell>
        </row>
        <row r="2697">
          <cell r="A2697">
            <v>0</v>
          </cell>
        </row>
        <row r="2698">
          <cell r="A2698">
            <v>0</v>
          </cell>
        </row>
      </sheetData>
      <sheetData sheetId="4">
        <row r="4">
          <cell r="E4" t="str">
            <v>YOBE STATE</v>
          </cell>
        </row>
      </sheetData>
      <sheetData sheetId="5"/>
      <sheetData sheetId="6"/>
      <sheetData sheetId="7"/>
      <sheetData sheetId="8"/>
      <sheetData sheetId="9"/>
      <sheetData sheetId="10">
        <row r="4">
          <cell r="J4" t="str">
            <v/>
          </cell>
          <cell r="L4" t="str">
            <v/>
          </cell>
          <cell r="N4" t="str">
            <v/>
          </cell>
        </row>
        <row r="5">
          <cell r="L5" t="str">
            <v/>
          </cell>
          <cell r="N5" t="str">
            <v/>
          </cell>
        </row>
        <row r="6">
          <cell r="L6" t="str">
            <v/>
          </cell>
          <cell r="N6" t="str">
            <v/>
          </cell>
        </row>
        <row r="7">
          <cell r="L7" t="str">
            <v/>
          </cell>
          <cell r="N7" t="str">
            <v/>
          </cell>
        </row>
        <row r="8">
          <cell r="L8" t="str">
            <v/>
          </cell>
          <cell r="N8" t="str">
            <v/>
          </cell>
        </row>
        <row r="9">
          <cell r="B9" t="str">
            <v>Hint: Only for Capital Investments</v>
          </cell>
          <cell r="L9" t="str">
            <v/>
          </cell>
          <cell r="N9" t="str">
            <v/>
          </cell>
        </row>
        <row r="10">
          <cell r="L10" t="str">
            <v/>
          </cell>
          <cell r="N10" t="str">
            <v/>
          </cell>
        </row>
        <row r="11">
          <cell r="L11" t="str">
            <v/>
          </cell>
          <cell r="N11" t="str">
            <v/>
          </cell>
        </row>
        <row r="12">
          <cell r="L12" t="str">
            <v/>
          </cell>
          <cell r="N12" t="str">
            <v/>
          </cell>
        </row>
        <row r="13">
          <cell r="L13" t="str">
            <v/>
          </cell>
          <cell r="N13" t="str">
            <v/>
          </cell>
        </row>
        <row r="14">
          <cell r="E14" t="str">
            <v>FAAC DIRECT ALLOCATION</v>
          </cell>
          <cell r="L14" t="str">
            <v/>
          </cell>
          <cell r="N14" t="str">
            <v/>
          </cell>
        </row>
        <row r="15">
          <cell r="E15" t="str">
            <v>MAIN ENVELOP - BUDGETARY ALLOCATION</v>
          </cell>
          <cell r="L15" t="str">
            <v/>
          </cell>
          <cell r="N15" t="str">
            <v/>
          </cell>
        </row>
        <row r="16">
          <cell r="E16" t="str">
            <v>PENSION AND GRATUITIES</v>
          </cell>
          <cell r="L16" t="str">
            <v/>
          </cell>
          <cell r="N16" t="str">
            <v/>
          </cell>
        </row>
        <row r="17">
          <cell r="E17" t="str">
            <v>SERVICE WIDE VOTE</v>
          </cell>
          <cell r="L17" t="str">
            <v/>
          </cell>
          <cell r="N17" t="str">
            <v/>
          </cell>
        </row>
        <row r="18">
          <cell r="E18" t="str">
            <v>CAPITAL SUPPLEMENTATION</v>
          </cell>
          <cell r="L18" t="str">
            <v/>
          </cell>
          <cell r="N18" t="str">
            <v/>
          </cell>
        </row>
        <row r="19">
          <cell r="E19" t="str">
            <v>OTHER CRF CHARGES</v>
          </cell>
          <cell r="L19" t="str">
            <v/>
          </cell>
          <cell r="N19" t="str">
            <v/>
          </cell>
        </row>
        <row r="20">
          <cell r="E20" t="str">
            <v>CAPITAL DEVELOPMENT FUND</v>
          </cell>
          <cell r="L20" t="str">
            <v/>
          </cell>
          <cell r="N20" t="str">
            <v/>
          </cell>
        </row>
        <row r="21">
          <cell r="E21" t="str">
            <v>CONTINGENCY FUND</v>
          </cell>
          <cell r="L21" t="str">
            <v/>
          </cell>
          <cell r="N21" t="str">
            <v/>
          </cell>
        </row>
        <row r="22">
          <cell r="E22" t="str">
            <v>DEBT RELIEF GAINS</v>
          </cell>
          <cell r="L22" t="str">
            <v/>
          </cell>
          <cell r="N22" t="str">
            <v/>
          </cell>
        </row>
        <row r="23">
          <cell r="E23" t="str">
            <v>PETROLEUM EQUALISATION FUND</v>
          </cell>
          <cell r="L23" t="str">
            <v/>
          </cell>
          <cell r="N23" t="str">
            <v/>
          </cell>
        </row>
        <row r="24">
          <cell r="E24" t="str">
            <v>FERTILIZER REVOLVING FUND</v>
          </cell>
          <cell r="L24" t="str">
            <v/>
          </cell>
          <cell r="N24" t="str">
            <v/>
          </cell>
        </row>
        <row r="25">
          <cell r="E25" t="str">
            <v>NIGERIAN EX-SERVICEMEN REWARD FUND</v>
          </cell>
          <cell r="L25" t="str">
            <v/>
          </cell>
          <cell r="N25" t="str">
            <v/>
          </cell>
        </row>
        <row r="26">
          <cell r="E26" t="str">
            <v>COCOA RESEARCH INSTITUTE OF NIGERIA FUND</v>
          </cell>
          <cell r="L26" t="str">
            <v/>
          </cell>
          <cell r="N26" t="str">
            <v/>
          </cell>
        </row>
        <row r="27">
          <cell r="E27" t="str">
            <v>FERTILIZER REVOLVING FUND</v>
          </cell>
          <cell r="L27" t="str">
            <v/>
          </cell>
          <cell r="N27" t="str">
            <v/>
          </cell>
        </row>
        <row r="28">
          <cell r="E28" t="str">
            <v>SINKING FUND FOR JUDGEMENT DEBT FUND</v>
          </cell>
          <cell r="L28" t="str">
            <v/>
          </cell>
          <cell r="N28" t="str">
            <v/>
          </cell>
        </row>
        <row r="29">
          <cell r="E29" t="str">
            <v>AFRICAN DEVELOPMENT BANK</v>
          </cell>
          <cell r="L29" t="str">
            <v/>
          </cell>
          <cell r="N29" t="str">
            <v/>
          </cell>
        </row>
        <row r="30">
          <cell r="E30" t="str">
            <v>AFRICAN DEVELOPMENT FUND</v>
          </cell>
          <cell r="L30" t="str">
            <v/>
          </cell>
          <cell r="N30" t="str">
            <v/>
          </cell>
        </row>
        <row r="31">
          <cell r="E31" t="str">
            <v>ARAB BANK FOR ECONOMIC DEVELOPMENT(BADEA)</v>
          </cell>
          <cell r="L31" t="str">
            <v/>
          </cell>
          <cell r="N31" t="str">
            <v/>
          </cell>
        </row>
        <row r="32">
          <cell r="E32" t="str">
            <v>ARAB LOAN FUND FOR AFRICAN ARAB LEAGUE</v>
          </cell>
          <cell r="L32" t="str">
            <v/>
          </cell>
          <cell r="N32" t="str">
            <v/>
          </cell>
        </row>
        <row r="33">
          <cell r="E33" t="str">
            <v>ECOWAS FUND</v>
          </cell>
          <cell r="L33" t="str">
            <v/>
          </cell>
          <cell r="N33" t="str">
            <v/>
          </cell>
        </row>
        <row r="34">
          <cell r="E34" t="str">
            <v>EUROPEAN DEVELOPMENT FUND</v>
          </cell>
          <cell r="L34" t="str">
            <v/>
          </cell>
          <cell r="N34" t="str">
            <v/>
          </cell>
        </row>
        <row r="35">
          <cell r="E35" t="str">
            <v>EUROPEAN UNION</v>
          </cell>
          <cell r="L35" t="str">
            <v/>
          </cell>
          <cell r="N35" t="str">
            <v/>
          </cell>
        </row>
        <row r="36">
          <cell r="E36" t="str">
            <v>EUROPEAN INVESTMENT BANK</v>
          </cell>
          <cell r="L36" t="str">
            <v/>
          </cell>
          <cell r="N36" t="str">
            <v/>
          </cell>
        </row>
        <row r="37">
          <cell r="E37" t="str">
            <v>IDA  AFRICAN FACILITY</v>
          </cell>
          <cell r="L37" t="str">
            <v/>
          </cell>
          <cell r="N37" t="str">
            <v/>
          </cell>
        </row>
        <row r="38">
          <cell r="E38" t="str">
            <v>INT. BANK FOR RECONSTRUCTION &amp; DEVELOPMENT (IBRD)</v>
          </cell>
          <cell r="L38" t="str">
            <v/>
          </cell>
          <cell r="N38" t="str">
            <v/>
          </cell>
        </row>
        <row r="39">
          <cell r="E39" t="str">
            <v>INTERNATIONAL DEVELOPMENT ASSOCIATION (IDA)</v>
          </cell>
          <cell r="L39" t="str">
            <v/>
          </cell>
          <cell r="N39" t="str">
            <v/>
          </cell>
        </row>
        <row r="40">
          <cell r="E40" t="str">
            <v>INTERNATIONAL FINANCE CORPORATION</v>
          </cell>
          <cell r="L40" t="str">
            <v/>
          </cell>
          <cell r="N40" t="str">
            <v/>
          </cell>
        </row>
        <row r="41">
          <cell r="E41" t="str">
            <v>INTERNATIONAL FUND FOR AGRICULTURAL DEVELOPMENT</v>
          </cell>
          <cell r="L41" t="str">
            <v/>
          </cell>
          <cell r="N41" t="str">
            <v/>
          </cell>
        </row>
        <row r="42">
          <cell r="E42" t="str">
            <v>INTERNATIONAL MONETARY FUND</v>
          </cell>
          <cell r="L42" t="str">
            <v/>
          </cell>
          <cell r="N42" t="str">
            <v/>
          </cell>
        </row>
        <row r="43">
          <cell r="E43" t="str">
            <v>NIGERIA TRUST FUND</v>
          </cell>
          <cell r="L43" t="str">
            <v/>
          </cell>
          <cell r="N43" t="str">
            <v/>
          </cell>
        </row>
        <row r="44">
          <cell r="E44" t="str">
            <v>NORDIC DEVELOPMENT FUND</v>
          </cell>
          <cell r="L44" t="str">
            <v/>
          </cell>
          <cell r="N44" t="str">
            <v/>
          </cell>
        </row>
        <row r="45">
          <cell r="E45" t="str">
            <v>ORGANISATION OF PETROLEUM EXPORTING COUNTRIES</v>
          </cell>
          <cell r="L45" t="str">
            <v/>
          </cell>
          <cell r="N45" t="str">
            <v/>
          </cell>
        </row>
        <row r="46">
          <cell r="E46" t="str">
            <v>UNITED NATIONS DEVELOPMENT PROGRAMME (UNDP)</v>
          </cell>
          <cell r="L46" t="str">
            <v/>
          </cell>
          <cell r="N46" t="str">
            <v/>
          </cell>
        </row>
        <row r="47">
          <cell r="E47" t="str">
            <v>UNITED NATIONS CHILDREN'S FUND (UNICEF)</v>
          </cell>
          <cell r="L47" t="str">
            <v/>
          </cell>
          <cell r="N47" t="str">
            <v/>
          </cell>
        </row>
        <row r="48">
          <cell r="E48" t="str">
            <v>UNITED NATIONS FUND  FOR POPUPLATION ACTIVITIES</v>
          </cell>
          <cell r="L48" t="str">
            <v/>
          </cell>
          <cell r="N48" t="str">
            <v/>
          </cell>
        </row>
        <row r="49">
          <cell r="E49" t="str">
            <v>WORLD BANK TRUST FUND</v>
          </cell>
          <cell r="L49" t="str">
            <v/>
          </cell>
          <cell r="N49" t="str">
            <v/>
          </cell>
        </row>
        <row r="50">
          <cell r="E50" t="str">
            <v>WORLD FOOD PROGRAMME</v>
          </cell>
          <cell r="L50" t="str">
            <v/>
          </cell>
          <cell r="N50" t="str">
            <v/>
          </cell>
        </row>
        <row r="51">
          <cell r="E51" t="str">
            <v>UNITED NATIONS CAPITAL DEVELOPMENT FUND (UNCDF)</v>
          </cell>
          <cell r="L51" t="str">
            <v/>
          </cell>
          <cell r="N51" t="str">
            <v/>
          </cell>
        </row>
        <row r="52">
          <cell r="E52" t="str">
            <v>GLOBAL 2000</v>
          </cell>
          <cell r="L52" t="str">
            <v/>
          </cell>
          <cell r="N52" t="str">
            <v/>
          </cell>
        </row>
        <row r="53">
          <cell r="E53" t="str">
            <v>UNITED NATIONS INDUSTRIAL DEVELOPMENT ORGANISATION (UNIDO)</v>
          </cell>
          <cell r="L53" t="str">
            <v/>
          </cell>
          <cell r="N53" t="str">
            <v/>
          </cell>
        </row>
        <row r="54">
          <cell r="E54" t="str">
            <v>MULTI-DONOR BUDGET SUPPORT</v>
          </cell>
          <cell r="L54" t="str">
            <v/>
          </cell>
          <cell r="N54" t="str">
            <v/>
          </cell>
        </row>
        <row r="55">
          <cell r="E55" t="str">
            <v>SWEDISH INTERNATIONAL DEVELOPMENT AUTHORITY (SIDA)</v>
          </cell>
          <cell r="L55" t="str">
            <v/>
          </cell>
          <cell r="N55" t="str">
            <v/>
          </cell>
        </row>
        <row r="56">
          <cell r="E56" t="str">
            <v>UNITED STATES AGENCY FOR INTERNATIONAL DEVELOPMENT (USAID)</v>
          </cell>
          <cell r="L56" t="str">
            <v/>
          </cell>
          <cell r="N56" t="str">
            <v/>
          </cell>
        </row>
        <row r="57">
          <cell r="E57" t="str">
            <v>DEPARTMENT FOR INTERNATIONAL DEVELOPMENT (DfID)</v>
          </cell>
          <cell r="L57" t="str">
            <v/>
          </cell>
          <cell r="N57" t="str">
            <v/>
          </cell>
        </row>
        <row r="58">
          <cell r="E58" t="str">
            <v>CANADIAN INTERNATIONAL DEVELOPMENT AGENCY (CIDA)</v>
          </cell>
          <cell r="L58" t="str">
            <v/>
          </cell>
          <cell r="N58" t="str">
            <v/>
          </cell>
        </row>
        <row r="59">
          <cell r="E59" t="str">
            <v>SAUDI FUND FOR DEVELOPMENT</v>
          </cell>
          <cell r="L59" t="str">
            <v/>
          </cell>
          <cell r="N59" t="str">
            <v/>
          </cell>
        </row>
        <row r="60">
          <cell r="E60" t="str">
            <v>DONATION BY LOCAL NGOs</v>
          </cell>
          <cell r="L60" t="str">
            <v/>
          </cell>
          <cell r="N60" t="str">
            <v/>
          </cell>
        </row>
        <row r="61">
          <cell r="E61" t="str">
            <v>DONATION BY STATE GOVERNMENTS</v>
          </cell>
          <cell r="L61" t="str">
            <v/>
          </cell>
          <cell r="N61" t="str">
            <v/>
          </cell>
        </row>
        <row r="62">
          <cell r="E62" t="str">
            <v>DONATION BY LOCAL GOVERNMENTS</v>
          </cell>
          <cell r="L62" t="str">
            <v/>
          </cell>
          <cell r="N62" t="str">
            <v/>
          </cell>
        </row>
        <row r="63">
          <cell r="E63" t="str">
            <v>DONATIONS BY FED. GOVERNMENT OWNED COMPANIES</v>
          </cell>
          <cell r="L63" t="str">
            <v/>
          </cell>
          <cell r="N63" t="str">
            <v/>
          </cell>
        </row>
        <row r="64">
          <cell r="E64" t="str">
            <v>DONATIONS BY PRIVATE SECTOR COMPANIES</v>
          </cell>
          <cell r="L64" t="str">
            <v/>
          </cell>
          <cell r="N64" t="str">
            <v/>
          </cell>
        </row>
        <row r="65">
          <cell r="E65" t="str">
            <v>DONATIONS BY INDIVIDUALS</v>
          </cell>
          <cell r="L65" t="str">
            <v/>
          </cell>
          <cell r="N65" t="str">
            <v/>
          </cell>
        </row>
        <row r="66">
          <cell r="E66" t="str">
            <v>BI-LATERAL LOANS</v>
          </cell>
          <cell r="L66" t="str">
            <v/>
          </cell>
          <cell r="N66" t="str">
            <v/>
          </cell>
        </row>
        <row r="67">
          <cell r="E67" t="str">
            <v>AFRICAN DEVELOPMENT BANK</v>
          </cell>
          <cell r="L67" t="str">
            <v/>
          </cell>
          <cell r="N67" t="str">
            <v/>
          </cell>
        </row>
        <row r="68">
          <cell r="E68" t="str">
            <v>AFRICAN DEVELOPMENT FUND</v>
          </cell>
          <cell r="L68" t="str">
            <v/>
          </cell>
          <cell r="N68" t="str">
            <v/>
          </cell>
        </row>
        <row r="69">
          <cell r="E69" t="str">
            <v>ARAB BANK FOR ECONOMIC DEVELOPMENT(BADEA)</v>
          </cell>
          <cell r="L69" t="str">
            <v/>
          </cell>
          <cell r="N69" t="str">
            <v/>
          </cell>
        </row>
        <row r="70">
          <cell r="E70" t="str">
            <v>ARAB LOAN FUND FOR AFRICAN ARAB LEAGUE</v>
          </cell>
          <cell r="L70" t="str">
            <v/>
          </cell>
          <cell r="N70" t="str">
            <v/>
          </cell>
        </row>
        <row r="71">
          <cell r="E71" t="str">
            <v>ECOWAS FUND</v>
          </cell>
          <cell r="L71" t="str">
            <v/>
          </cell>
          <cell r="N71" t="str">
            <v/>
          </cell>
        </row>
        <row r="72">
          <cell r="E72" t="str">
            <v>EUROPEAN DEVELOPMENT FUND</v>
          </cell>
          <cell r="L72" t="str">
            <v/>
          </cell>
          <cell r="N72" t="str">
            <v/>
          </cell>
        </row>
        <row r="73">
          <cell r="E73" t="str">
            <v>EUROPEAN UNION</v>
          </cell>
          <cell r="L73" t="str">
            <v/>
          </cell>
          <cell r="N73" t="str">
            <v/>
          </cell>
        </row>
        <row r="74">
          <cell r="E74" t="str">
            <v>EUROPEAN INVESTMENT BANK</v>
          </cell>
          <cell r="L74" t="str">
            <v/>
          </cell>
          <cell r="N74" t="str">
            <v/>
          </cell>
        </row>
        <row r="75">
          <cell r="E75" t="str">
            <v>IDA  AFRICAN FACILITY</v>
          </cell>
          <cell r="L75" t="str">
            <v/>
          </cell>
          <cell r="N75" t="str">
            <v/>
          </cell>
        </row>
        <row r="76">
          <cell r="E76" t="str">
            <v>INT. BANK FOR RECONSTRUCTION &amp; DEVELOPMENT (IBRD)</v>
          </cell>
          <cell r="L76" t="str">
            <v/>
          </cell>
          <cell r="N76" t="str">
            <v/>
          </cell>
        </row>
        <row r="77">
          <cell r="E77" t="str">
            <v>INTERNATIONAL DEVELOPMENT ASSOCIATION (IDA)</v>
          </cell>
          <cell r="L77" t="str">
            <v/>
          </cell>
          <cell r="N77" t="str">
            <v/>
          </cell>
        </row>
        <row r="78">
          <cell r="E78" t="str">
            <v>INTERNATIONAL FINANCE CORPORATION</v>
          </cell>
          <cell r="L78" t="str">
            <v/>
          </cell>
          <cell r="N78" t="str">
            <v/>
          </cell>
        </row>
        <row r="79">
          <cell r="E79" t="str">
            <v>INTERNATIONAL FUND FOR AGRICULTURAL DEVELOPMENT</v>
          </cell>
          <cell r="L79" t="str">
            <v/>
          </cell>
          <cell r="N79" t="str">
            <v/>
          </cell>
        </row>
        <row r="80">
          <cell r="E80" t="str">
            <v>INTERNATIONAL MONETARY FUND</v>
          </cell>
          <cell r="L80" t="str">
            <v/>
          </cell>
          <cell r="N80" t="str">
            <v/>
          </cell>
        </row>
        <row r="81">
          <cell r="E81" t="str">
            <v>NIGERIA TRUST FUND</v>
          </cell>
          <cell r="L81" t="str">
            <v/>
          </cell>
          <cell r="N81" t="str">
            <v/>
          </cell>
        </row>
        <row r="82">
          <cell r="E82" t="str">
            <v>NORDIC DEVELOPMENT FUND</v>
          </cell>
          <cell r="L82" t="str">
            <v/>
          </cell>
          <cell r="N82" t="str">
            <v/>
          </cell>
        </row>
        <row r="83">
          <cell r="E83" t="str">
            <v>ORGANISATION OF PETROLEUM EXPORTING COUNTRIES</v>
          </cell>
          <cell r="L83" t="str">
            <v/>
          </cell>
          <cell r="N83" t="str">
            <v/>
          </cell>
        </row>
        <row r="84">
          <cell r="E84" t="str">
            <v>UNITED NATIONS DEVELOPMENT PROGRAMME (UNDP)</v>
          </cell>
          <cell r="L84" t="str">
            <v/>
          </cell>
          <cell r="N84" t="str">
            <v/>
          </cell>
        </row>
        <row r="85">
          <cell r="E85" t="str">
            <v>UNITED NATIONS CHILDREN'S FUND (UNICEF)</v>
          </cell>
          <cell r="L85" t="str">
            <v/>
          </cell>
          <cell r="N85" t="str">
            <v/>
          </cell>
        </row>
        <row r="86">
          <cell r="E86" t="str">
            <v>UNITED NATIONS FUND  FOR POPUPLATION ACTIVITIES</v>
          </cell>
          <cell r="L86" t="str">
            <v/>
          </cell>
          <cell r="N86" t="str">
            <v/>
          </cell>
        </row>
        <row r="87">
          <cell r="E87" t="str">
            <v>WORLD BANK TRUST FUND</v>
          </cell>
          <cell r="L87" t="str">
            <v/>
          </cell>
          <cell r="N87" t="str">
            <v/>
          </cell>
        </row>
        <row r="88">
          <cell r="E88" t="str">
            <v>WORLD FOOD PROGRAMME</v>
          </cell>
          <cell r="L88" t="str">
            <v/>
          </cell>
          <cell r="N88" t="str">
            <v/>
          </cell>
        </row>
        <row r="89">
          <cell r="E89" t="str">
            <v>UNITED NATIONS CAPITAL DEVELOPMENT FUND (UNCDF)</v>
          </cell>
          <cell r="L89" t="str">
            <v/>
          </cell>
          <cell r="N89" t="str">
            <v/>
          </cell>
        </row>
        <row r="90">
          <cell r="E90" t="str">
            <v>GLOBAL 2000</v>
          </cell>
          <cell r="L90" t="str">
            <v/>
          </cell>
          <cell r="N90" t="str">
            <v/>
          </cell>
        </row>
        <row r="91">
          <cell r="E91" t="str">
            <v>UNITED NATIONS INDUSTRIAL DEVELOPMENT ORGANISATION (UNIDO)</v>
          </cell>
          <cell r="L91" t="str">
            <v/>
          </cell>
          <cell r="N91" t="str">
            <v/>
          </cell>
        </row>
        <row r="92">
          <cell r="E92" t="str">
            <v>MULTI-DONOR BUDGET SUPPORT</v>
          </cell>
          <cell r="L92" t="str">
            <v/>
          </cell>
          <cell r="N92" t="str">
            <v/>
          </cell>
        </row>
        <row r="93">
          <cell r="E93" t="str">
            <v>RETAINED INTERNALLY GENERATED REVENUE</v>
          </cell>
          <cell r="L93" t="str">
            <v/>
          </cell>
          <cell r="N93" t="str">
            <v/>
          </cell>
        </row>
        <row r="94">
          <cell r="E94" t="str">
            <v>PTA CONTRIBUTIONS</v>
          </cell>
          <cell r="L94" t="str">
            <v/>
          </cell>
          <cell r="N94" t="str">
            <v/>
          </cell>
        </row>
        <row r="95">
          <cell r="E95" t="str">
            <v>SCHOOL LEVIES</v>
          </cell>
          <cell r="L95" t="str">
            <v/>
          </cell>
          <cell r="N95" t="str">
            <v/>
          </cell>
        </row>
        <row r="96">
          <cell r="L96" t="str">
            <v/>
          </cell>
          <cell r="N96" t="str">
            <v/>
          </cell>
        </row>
        <row r="97">
          <cell r="L97" t="str">
            <v/>
          </cell>
          <cell r="N97" t="str">
            <v/>
          </cell>
        </row>
        <row r="98">
          <cell r="L98" t="str">
            <v/>
          </cell>
          <cell r="N98" t="str">
            <v/>
          </cell>
        </row>
        <row r="99">
          <cell r="L99" t="str">
            <v/>
          </cell>
          <cell r="N99" t="str">
            <v/>
          </cell>
        </row>
        <row r="100">
          <cell r="L100" t="str">
            <v/>
          </cell>
          <cell r="N100" t="str">
            <v/>
          </cell>
        </row>
        <row r="101">
          <cell r="L101" t="str">
            <v/>
          </cell>
          <cell r="N101" t="str">
            <v/>
          </cell>
        </row>
        <row r="102">
          <cell r="L102" t="str">
            <v/>
          </cell>
          <cell r="N102" t="str">
            <v/>
          </cell>
        </row>
        <row r="103">
          <cell r="L103" t="str">
            <v/>
          </cell>
          <cell r="N103" t="str">
            <v/>
          </cell>
        </row>
        <row r="104">
          <cell r="L104" t="str">
            <v/>
          </cell>
          <cell r="N104" t="str">
            <v/>
          </cell>
        </row>
        <row r="105">
          <cell r="L105" t="str">
            <v/>
          </cell>
          <cell r="N105" t="str">
            <v/>
          </cell>
        </row>
        <row r="106">
          <cell r="L106" t="str">
            <v/>
          </cell>
          <cell r="N106">
            <v>0</v>
          </cell>
        </row>
        <row r="107">
          <cell r="L107" t="str">
            <v/>
          </cell>
          <cell r="N107">
            <v>0</v>
          </cell>
        </row>
        <row r="108">
          <cell r="L108" t="str">
            <v/>
          </cell>
          <cell r="N108">
            <v>0</v>
          </cell>
        </row>
        <row r="109">
          <cell r="L109" t="str">
            <v/>
          </cell>
          <cell r="N109">
            <v>0</v>
          </cell>
        </row>
        <row r="110">
          <cell r="L110" t="str">
            <v/>
          </cell>
          <cell r="N110">
            <v>0</v>
          </cell>
        </row>
        <row r="111">
          <cell r="L111" t="str">
            <v/>
          </cell>
          <cell r="N111">
            <v>0</v>
          </cell>
        </row>
        <row r="112">
          <cell r="L112" t="str">
            <v/>
          </cell>
          <cell r="N112">
            <v>0</v>
          </cell>
        </row>
        <row r="113">
          <cell r="L113" t="str">
            <v/>
          </cell>
          <cell r="N113">
            <v>0</v>
          </cell>
        </row>
        <row r="114">
          <cell r="L114" t="str">
            <v/>
          </cell>
          <cell r="N114">
            <v>0</v>
          </cell>
        </row>
        <row r="115">
          <cell r="L115" t="str">
            <v/>
          </cell>
          <cell r="N115">
            <v>0</v>
          </cell>
        </row>
        <row r="116">
          <cell r="L116" t="str">
            <v/>
          </cell>
          <cell r="N116">
            <v>0</v>
          </cell>
        </row>
        <row r="117">
          <cell r="L117" t="str">
            <v/>
          </cell>
          <cell r="N117">
            <v>0</v>
          </cell>
        </row>
        <row r="118">
          <cell r="L118" t="str">
            <v/>
          </cell>
          <cell r="N118">
            <v>0</v>
          </cell>
        </row>
        <row r="119">
          <cell r="L119" t="str">
            <v/>
          </cell>
          <cell r="N119">
            <v>0</v>
          </cell>
        </row>
        <row r="120">
          <cell r="L120" t="str">
            <v/>
          </cell>
          <cell r="N120">
            <v>0</v>
          </cell>
        </row>
        <row r="121">
          <cell r="L121" t="str">
            <v/>
          </cell>
          <cell r="N121">
            <v>0</v>
          </cell>
        </row>
        <row r="122">
          <cell r="L122" t="str">
            <v/>
          </cell>
          <cell r="N122">
            <v>0</v>
          </cell>
        </row>
        <row r="123">
          <cell r="L123" t="str">
            <v/>
          </cell>
          <cell r="N123">
            <v>0</v>
          </cell>
        </row>
        <row r="124">
          <cell r="L124" t="str">
            <v/>
          </cell>
          <cell r="N124">
            <v>0</v>
          </cell>
        </row>
        <row r="125">
          <cell r="L125" t="str">
            <v/>
          </cell>
          <cell r="N125">
            <v>0</v>
          </cell>
        </row>
        <row r="126">
          <cell r="L126" t="str">
            <v/>
          </cell>
          <cell r="N126">
            <v>0</v>
          </cell>
        </row>
        <row r="127">
          <cell r="B127" t="str">
            <v>ABIA STATE</v>
          </cell>
          <cell r="L127" t="str">
            <v/>
          </cell>
          <cell r="N127">
            <v>0</v>
          </cell>
        </row>
        <row r="128">
          <cell r="B128" t="str">
            <v>ADAMAWA STATE</v>
          </cell>
          <cell r="L128" t="str">
            <v/>
          </cell>
          <cell r="N128">
            <v>0</v>
          </cell>
        </row>
        <row r="129">
          <cell r="B129" t="str">
            <v>AKWA-IBOM STATE</v>
          </cell>
          <cell r="L129" t="str">
            <v/>
          </cell>
          <cell r="N129">
            <v>0</v>
          </cell>
        </row>
        <row r="130">
          <cell r="B130" t="str">
            <v>ANAMBRA STATE</v>
          </cell>
          <cell r="L130" t="str">
            <v/>
          </cell>
          <cell r="N130">
            <v>0</v>
          </cell>
        </row>
        <row r="131">
          <cell r="B131" t="str">
            <v>BAUCHI STATE</v>
          </cell>
          <cell r="L131" t="str">
            <v/>
          </cell>
          <cell r="N131">
            <v>0</v>
          </cell>
        </row>
        <row r="132">
          <cell r="B132" t="str">
            <v>BAYELSA STATE</v>
          </cell>
          <cell r="L132" t="str">
            <v/>
          </cell>
          <cell r="N132">
            <v>0</v>
          </cell>
        </row>
        <row r="133">
          <cell r="B133" t="str">
            <v>BENUE STATE</v>
          </cell>
          <cell r="L133" t="str">
            <v/>
          </cell>
          <cell r="N133">
            <v>0</v>
          </cell>
        </row>
        <row r="134">
          <cell r="B134" t="str">
            <v>BORNO STATE</v>
          </cell>
          <cell r="L134" t="str">
            <v/>
          </cell>
          <cell r="N134">
            <v>0</v>
          </cell>
        </row>
        <row r="135">
          <cell r="B135" t="str">
            <v>CROSS RIVER STATE</v>
          </cell>
          <cell r="L135" t="str">
            <v/>
          </cell>
          <cell r="N135">
            <v>0</v>
          </cell>
        </row>
        <row r="136">
          <cell r="B136" t="str">
            <v>DELTA STATE</v>
          </cell>
          <cell r="L136" t="str">
            <v/>
          </cell>
          <cell r="N136">
            <v>0</v>
          </cell>
        </row>
        <row r="137">
          <cell r="B137" t="str">
            <v>EBONYI STATE</v>
          </cell>
          <cell r="L137" t="str">
            <v/>
          </cell>
          <cell r="N137">
            <v>0</v>
          </cell>
        </row>
        <row r="138">
          <cell r="B138" t="str">
            <v>EDO STATE</v>
          </cell>
          <cell r="L138" t="str">
            <v/>
          </cell>
          <cell r="N138">
            <v>0</v>
          </cell>
        </row>
        <row r="139">
          <cell r="B139" t="str">
            <v>EKITI STATE</v>
          </cell>
          <cell r="L139" t="str">
            <v/>
          </cell>
          <cell r="N139">
            <v>0</v>
          </cell>
        </row>
        <row r="140">
          <cell r="B140" t="str">
            <v>ENUGU STATE</v>
          </cell>
          <cell r="L140" t="str">
            <v/>
          </cell>
          <cell r="N140">
            <v>0</v>
          </cell>
        </row>
        <row r="141">
          <cell r="B141" t="str">
            <v>GOMBE STATE</v>
          </cell>
          <cell r="L141" t="str">
            <v/>
          </cell>
          <cell r="N141">
            <v>0</v>
          </cell>
        </row>
        <row r="142">
          <cell r="B142" t="str">
            <v>IMO STATE</v>
          </cell>
          <cell r="L142" t="str">
            <v/>
          </cell>
          <cell r="N142">
            <v>0</v>
          </cell>
        </row>
        <row r="143">
          <cell r="B143" t="str">
            <v>JIGAWA STATE</v>
          </cell>
          <cell r="L143" t="str">
            <v/>
          </cell>
          <cell r="N143">
            <v>0</v>
          </cell>
        </row>
        <row r="144">
          <cell r="B144" t="str">
            <v>KADUNA STATE</v>
          </cell>
          <cell r="L144" t="str">
            <v/>
          </cell>
          <cell r="N144">
            <v>0</v>
          </cell>
        </row>
        <row r="145">
          <cell r="B145" t="str">
            <v>KANO STATE</v>
          </cell>
          <cell r="L145" t="str">
            <v/>
          </cell>
          <cell r="N145">
            <v>0</v>
          </cell>
        </row>
        <row r="146">
          <cell r="B146" t="str">
            <v>KATSINA STATE</v>
          </cell>
          <cell r="L146" t="str">
            <v/>
          </cell>
          <cell r="N146">
            <v>0</v>
          </cell>
        </row>
        <row r="147">
          <cell r="B147" t="str">
            <v>KEBBI STATE</v>
          </cell>
          <cell r="L147" t="str">
            <v/>
          </cell>
          <cell r="N147">
            <v>0</v>
          </cell>
        </row>
        <row r="148">
          <cell r="B148" t="str">
            <v>KOGI STATE</v>
          </cell>
          <cell r="L148" t="str">
            <v/>
          </cell>
          <cell r="N148">
            <v>0</v>
          </cell>
        </row>
        <row r="149">
          <cell r="B149" t="str">
            <v>KWARA STATE</v>
          </cell>
          <cell r="L149" t="str">
            <v/>
          </cell>
          <cell r="N149">
            <v>0</v>
          </cell>
        </row>
        <row r="150">
          <cell r="B150" t="str">
            <v>LAGOS STATE</v>
          </cell>
          <cell r="L150" t="str">
            <v/>
          </cell>
          <cell r="N150">
            <v>0</v>
          </cell>
        </row>
        <row r="151">
          <cell r="B151" t="str">
            <v>NASSARAWA STATE</v>
          </cell>
          <cell r="L151" t="str">
            <v/>
          </cell>
          <cell r="N151">
            <v>0</v>
          </cell>
        </row>
        <row r="152">
          <cell r="B152" t="str">
            <v>NIGER STATE</v>
          </cell>
          <cell r="L152" t="str">
            <v/>
          </cell>
          <cell r="N152">
            <v>0</v>
          </cell>
        </row>
        <row r="153">
          <cell r="B153" t="str">
            <v>OGUN STATE</v>
          </cell>
          <cell r="L153" t="str">
            <v/>
          </cell>
          <cell r="N153">
            <v>0</v>
          </cell>
        </row>
        <row r="154">
          <cell r="B154" t="str">
            <v>ONDO STATE</v>
          </cell>
          <cell r="L154" t="str">
            <v/>
          </cell>
          <cell r="N154">
            <v>0</v>
          </cell>
        </row>
        <row r="155">
          <cell r="B155" t="str">
            <v>OSUN STATE</v>
          </cell>
          <cell r="L155" t="str">
            <v/>
          </cell>
          <cell r="N155">
            <v>0</v>
          </cell>
        </row>
        <row r="156">
          <cell r="B156" t="str">
            <v>OYO STATE</v>
          </cell>
          <cell r="L156" t="str">
            <v/>
          </cell>
          <cell r="N156">
            <v>0</v>
          </cell>
        </row>
        <row r="157">
          <cell r="B157" t="str">
            <v>PLATEAU STATE</v>
          </cell>
          <cell r="L157" t="str">
            <v/>
          </cell>
          <cell r="N157">
            <v>0</v>
          </cell>
        </row>
        <row r="158">
          <cell r="B158" t="str">
            <v>RIVER STATE</v>
          </cell>
          <cell r="L158" t="str">
            <v/>
          </cell>
          <cell r="N158">
            <v>0</v>
          </cell>
        </row>
        <row r="159">
          <cell r="B159" t="str">
            <v>SOKOTO STATE</v>
          </cell>
          <cell r="L159" t="str">
            <v/>
          </cell>
          <cell r="N159">
            <v>0</v>
          </cell>
        </row>
        <row r="160">
          <cell r="B160" t="str">
            <v>TARABA STATE</v>
          </cell>
          <cell r="L160" t="str">
            <v/>
          </cell>
          <cell r="N160">
            <v>0</v>
          </cell>
        </row>
        <row r="161">
          <cell r="B161" t="str">
            <v>YOBE STATE</v>
          </cell>
          <cell r="L161" t="str">
            <v/>
          </cell>
          <cell r="N161">
            <v>0</v>
          </cell>
        </row>
        <row r="162">
          <cell r="B162" t="str">
            <v>ZAMFARA STATE</v>
          </cell>
          <cell r="L162" t="str">
            <v/>
          </cell>
          <cell r="N162">
            <v>0</v>
          </cell>
        </row>
        <row r="163">
          <cell r="B163" t="str">
            <v>FCT, ABUJA</v>
          </cell>
          <cell r="L163" t="str">
            <v/>
          </cell>
          <cell r="N163">
            <v>0</v>
          </cell>
        </row>
        <row r="164">
          <cell r="B164" t="str">
            <v>FMoH Departments</v>
          </cell>
          <cell r="L164" t="str">
            <v/>
          </cell>
          <cell r="N164">
            <v>0</v>
          </cell>
        </row>
        <row r="165">
          <cell r="B165" t="str">
            <v>Agencies and Research Institutes</v>
          </cell>
          <cell r="L165" t="str">
            <v/>
          </cell>
          <cell r="N165">
            <v>0</v>
          </cell>
        </row>
        <row r="166">
          <cell r="B166" t="str">
            <v>Teaching Hospitals</v>
          </cell>
          <cell r="L166" t="str">
            <v/>
          </cell>
          <cell r="N166">
            <v>0</v>
          </cell>
        </row>
        <row r="167">
          <cell r="B167" t="str">
            <v>Federal Medical Centres</v>
          </cell>
          <cell r="L167" t="str">
            <v/>
          </cell>
          <cell r="N167">
            <v>0</v>
          </cell>
        </row>
        <row r="168">
          <cell r="B168" t="str">
            <v>Specialist Hospitals</v>
          </cell>
          <cell r="L168" t="str">
            <v/>
          </cell>
          <cell r="N168">
            <v>0</v>
          </cell>
        </row>
        <row r="169">
          <cell r="B169" t="str">
            <v>Health Professional Regulatory Bodies</v>
          </cell>
          <cell r="L169" t="str">
            <v/>
          </cell>
          <cell r="N169">
            <v>0</v>
          </cell>
        </row>
        <row r="170">
          <cell r="B170" t="str">
            <v>Health Professionals Training Institutions</v>
          </cell>
          <cell r="L170" t="str">
            <v/>
          </cell>
          <cell r="N170">
            <v>0</v>
          </cell>
        </row>
        <row r="171">
          <cell r="B171" t="str">
            <v>Port Health and Staff Clinics</v>
          </cell>
          <cell r="L171" t="str">
            <v/>
          </cell>
          <cell r="N171">
            <v>0</v>
          </cell>
        </row>
        <row r="172">
          <cell r="L172" t="str">
            <v/>
          </cell>
          <cell r="N172">
            <v>0</v>
          </cell>
        </row>
        <row r="173">
          <cell r="L173" t="str">
            <v/>
          </cell>
          <cell r="N173">
            <v>0</v>
          </cell>
        </row>
        <row r="174">
          <cell r="L174" t="str">
            <v/>
          </cell>
          <cell r="N174">
            <v>0</v>
          </cell>
        </row>
        <row r="175">
          <cell r="L175" t="str">
            <v/>
          </cell>
          <cell r="N175">
            <v>0</v>
          </cell>
        </row>
        <row r="176">
          <cell r="L176" t="str">
            <v/>
          </cell>
          <cell r="N176">
            <v>0</v>
          </cell>
        </row>
        <row r="177">
          <cell r="L177" t="str">
            <v/>
          </cell>
          <cell r="N177">
            <v>0</v>
          </cell>
        </row>
        <row r="178">
          <cell r="L178" t="str">
            <v/>
          </cell>
          <cell r="N178">
            <v>0</v>
          </cell>
        </row>
        <row r="179">
          <cell r="L179" t="str">
            <v/>
          </cell>
          <cell r="N179">
            <v>0</v>
          </cell>
        </row>
        <row r="180">
          <cell r="L180" t="str">
            <v/>
          </cell>
          <cell r="N180">
            <v>0</v>
          </cell>
        </row>
        <row r="181">
          <cell r="L181" t="str">
            <v/>
          </cell>
          <cell r="N181">
            <v>0</v>
          </cell>
        </row>
        <row r="182">
          <cell r="L182" t="str">
            <v/>
          </cell>
          <cell r="N182">
            <v>0</v>
          </cell>
        </row>
        <row r="183">
          <cell r="L183" t="str">
            <v/>
          </cell>
          <cell r="N183">
            <v>0</v>
          </cell>
        </row>
        <row r="184">
          <cell r="L184" t="str">
            <v/>
          </cell>
          <cell r="N184">
            <v>0</v>
          </cell>
        </row>
        <row r="185">
          <cell r="L185" t="str">
            <v/>
          </cell>
          <cell r="N185">
            <v>0</v>
          </cell>
        </row>
        <row r="186">
          <cell r="L186" t="str">
            <v/>
          </cell>
          <cell r="N186">
            <v>0</v>
          </cell>
        </row>
        <row r="187">
          <cell r="L187" t="str">
            <v/>
          </cell>
          <cell r="N187">
            <v>0</v>
          </cell>
        </row>
        <row r="188">
          <cell r="L188" t="str">
            <v/>
          </cell>
          <cell r="N188">
            <v>0</v>
          </cell>
        </row>
        <row r="189">
          <cell r="L189" t="str">
            <v/>
          </cell>
          <cell r="N189">
            <v>0</v>
          </cell>
        </row>
        <row r="190">
          <cell r="L190" t="str">
            <v/>
          </cell>
          <cell r="N190">
            <v>0</v>
          </cell>
        </row>
        <row r="191">
          <cell r="L191" t="str">
            <v/>
          </cell>
          <cell r="N191">
            <v>0</v>
          </cell>
        </row>
        <row r="192">
          <cell r="L192" t="str">
            <v/>
          </cell>
          <cell r="N192">
            <v>0</v>
          </cell>
        </row>
        <row r="193">
          <cell r="L193" t="str">
            <v/>
          </cell>
          <cell r="N193">
            <v>0</v>
          </cell>
        </row>
        <row r="194">
          <cell r="L194" t="str">
            <v/>
          </cell>
          <cell r="N194">
            <v>0</v>
          </cell>
        </row>
        <row r="195">
          <cell r="L195" t="str">
            <v/>
          </cell>
          <cell r="N195">
            <v>0</v>
          </cell>
        </row>
        <row r="196">
          <cell r="L196" t="str">
            <v/>
          </cell>
          <cell r="N196">
            <v>0</v>
          </cell>
        </row>
        <row r="197">
          <cell r="L197" t="str">
            <v/>
          </cell>
          <cell r="N197">
            <v>0</v>
          </cell>
        </row>
        <row r="198">
          <cell r="L198" t="str">
            <v/>
          </cell>
          <cell r="N198">
            <v>0</v>
          </cell>
        </row>
        <row r="199">
          <cell r="L199" t="str">
            <v/>
          </cell>
          <cell r="N199">
            <v>0</v>
          </cell>
        </row>
        <row r="200">
          <cell r="L200" t="str">
            <v/>
          </cell>
          <cell r="N200">
            <v>0</v>
          </cell>
        </row>
        <row r="201">
          <cell r="L201" t="str">
            <v/>
          </cell>
          <cell r="N201">
            <v>0</v>
          </cell>
        </row>
        <row r="202">
          <cell r="L202" t="str">
            <v/>
          </cell>
          <cell r="N202">
            <v>0</v>
          </cell>
        </row>
        <row r="203">
          <cell r="L203" t="str">
            <v/>
          </cell>
          <cell r="N203">
            <v>0</v>
          </cell>
        </row>
        <row r="204">
          <cell r="L204" t="str">
            <v/>
          </cell>
          <cell r="N204">
            <v>0</v>
          </cell>
        </row>
        <row r="205">
          <cell r="L205" t="str">
            <v/>
          </cell>
          <cell r="N205">
            <v>0</v>
          </cell>
        </row>
        <row r="206">
          <cell r="L206" t="str">
            <v/>
          </cell>
          <cell r="N206">
            <v>0</v>
          </cell>
        </row>
        <row r="207">
          <cell r="L207" t="str">
            <v/>
          </cell>
          <cell r="N207">
            <v>0</v>
          </cell>
        </row>
        <row r="208">
          <cell r="L208" t="str">
            <v/>
          </cell>
          <cell r="N208">
            <v>0</v>
          </cell>
        </row>
        <row r="209">
          <cell r="L209" t="str">
            <v/>
          </cell>
          <cell r="N209">
            <v>0</v>
          </cell>
        </row>
        <row r="210">
          <cell r="L210" t="str">
            <v/>
          </cell>
          <cell r="N210">
            <v>0</v>
          </cell>
        </row>
        <row r="211">
          <cell r="L211" t="str">
            <v/>
          </cell>
          <cell r="N211">
            <v>0</v>
          </cell>
        </row>
        <row r="212">
          <cell r="L212" t="str">
            <v/>
          </cell>
          <cell r="N212">
            <v>0</v>
          </cell>
        </row>
        <row r="213">
          <cell r="L213" t="str">
            <v/>
          </cell>
          <cell r="N213">
            <v>0</v>
          </cell>
        </row>
        <row r="214">
          <cell r="L214" t="str">
            <v/>
          </cell>
          <cell r="N214">
            <v>0</v>
          </cell>
        </row>
        <row r="215">
          <cell r="L215" t="str">
            <v/>
          </cell>
          <cell r="N215">
            <v>0</v>
          </cell>
        </row>
        <row r="216">
          <cell r="L216" t="str">
            <v/>
          </cell>
          <cell r="N216">
            <v>0</v>
          </cell>
        </row>
        <row r="217">
          <cell r="L217" t="str">
            <v/>
          </cell>
          <cell r="N217">
            <v>0</v>
          </cell>
        </row>
        <row r="218">
          <cell r="L218" t="str">
            <v/>
          </cell>
          <cell r="N218">
            <v>0</v>
          </cell>
        </row>
        <row r="219">
          <cell r="L219" t="str">
            <v/>
          </cell>
          <cell r="N219">
            <v>0</v>
          </cell>
        </row>
        <row r="220">
          <cell r="L220" t="str">
            <v/>
          </cell>
          <cell r="N220">
            <v>0</v>
          </cell>
        </row>
        <row r="221">
          <cell r="L221" t="str">
            <v/>
          </cell>
          <cell r="N221">
            <v>0</v>
          </cell>
        </row>
        <row r="222">
          <cell r="L222" t="str">
            <v/>
          </cell>
          <cell r="N222">
            <v>0</v>
          </cell>
        </row>
        <row r="223">
          <cell r="L223" t="str">
            <v/>
          </cell>
          <cell r="N223">
            <v>0</v>
          </cell>
        </row>
        <row r="224">
          <cell r="L224" t="str">
            <v/>
          </cell>
          <cell r="N224">
            <v>0</v>
          </cell>
        </row>
        <row r="225">
          <cell r="L225" t="str">
            <v/>
          </cell>
          <cell r="N225">
            <v>0</v>
          </cell>
        </row>
        <row r="226">
          <cell r="L226" t="str">
            <v/>
          </cell>
          <cell r="N226">
            <v>0</v>
          </cell>
        </row>
        <row r="227">
          <cell r="L227" t="str">
            <v/>
          </cell>
          <cell r="N227">
            <v>0</v>
          </cell>
        </row>
        <row r="228">
          <cell r="L228" t="str">
            <v/>
          </cell>
          <cell r="N228">
            <v>0</v>
          </cell>
        </row>
        <row r="229">
          <cell r="L229" t="str">
            <v/>
          </cell>
          <cell r="N229">
            <v>0</v>
          </cell>
        </row>
        <row r="230">
          <cell r="L230" t="str">
            <v/>
          </cell>
          <cell r="N230">
            <v>0</v>
          </cell>
        </row>
        <row r="231">
          <cell r="L231" t="str">
            <v/>
          </cell>
          <cell r="N231">
            <v>0</v>
          </cell>
        </row>
        <row r="232">
          <cell r="L232" t="str">
            <v/>
          </cell>
          <cell r="N232">
            <v>0</v>
          </cell>
        </row>
        <row r="233">
          <cell r="L233" t="str">
            <v/>
          </cell>
          <cell r="N233">
            <v>0</v>
          </cell>
        </row>
        <row r="234">
          <cell r="L234" t="str">
            <v/>
          </cell>
          <cell r="N234">
            <v>0</v>
          </cell>
        </row>
        <row r="235">
          <cell r="L235" t="str">
            <v/>
          </cell>
          <cell r="N235">
            <v>0</v>
          </cell>
        </row>
        <row r="236">
          <cell r="L236" t="str">
            <v/>
          </cell>
          <cell r="N236">
            <v>0</v>
          </cell>
        </row>
        <row r="237">
          <cell r="L237" t="str">
            <v/>
          </cell>
          <cell r="N237">
            <v>0</v>
          </cell>
        </row>
        <row r="238">
          <cell r="L238" t="str">
            <v/>
          </cell>
          <cell r="N238">
            <v>0</v>
          </cell>
        </row>
        <row r="239">
          <cell r="L239" t="str">
            <v/>
          </cell>
          <cell r="N239">
            <v>0</v>
          </cell>
        </row>
        <row r="240">
          <cell r="L240" t="str">
            <v/>
          </cell>
          <cell r="N240">
            <v>0</v>
          </cell>
        </row>
        <row r="241">
          <cell r="L241" t="str">
            <v/>
          </cell>
          <cell r="N241">
            <v>0</v>
          </cell>
        </row>
        <row r="242">
          <cell r="L242" t="str">
            <v/>
          </cell>
          <cell r="N242">
            <v>0</v>
          </cell>
        </row>
        <row r="243">
          <cell r="L243" t="str">
            <v/>
          </cell>
          <cell r="N243">
            <v>0</v>
          </cell>
        </row>
        <row r="244">
          <cell r="L244" t="str">
            <v/>
          </cell>
          <cell r="N244">
            <v>0</v>
          </cell>
        </row>
        <row r="245">
          <cell r="L245" t="str">
            <v/>
          </cell>
          <cell r="N245">
            <v>0</v>
          </cell>
        </row>
        <row r="246">
          <cell r="L246" t="str">
            <v/>
          </cell>
          <cell r="N246">
            <v>0</v>
          </cell>
        </row>
        <row r="247">
          <cell r="L247" t="str">
            <v/>
          </cell>
          <cell r="N247">
            <v>0</v>
          </cell>
        </row>
        <row r="248">
          <cell r="L248" t="str">
            <v/>
          </cell>
          <cell r="N248">
            <v>0</v>
          </cell>
        </row>
        <row r="249">
          <cell r="L249" t="str">
            <v/>
          </cell>
          <cell r="N249">
            <v>0</v>
          </cell>
        </row>
        <row r="250">
          <cell r="L250" t="str">
            <v/>
          </cell>
          <cell r="N250">
            <v>0</v>
          </cell>
        </row>
        <row r="251">
          <cell r="L251" t="str">
            <v/>
          </cell>
          <cell r="N251">
            <v>0</v>
          </cell>
        </row>
        <row r="252">
          <cell r="L252" t="str">
            <v/>
          </cell>
          <cell r="N252">
            <v>0</v>
          </cell>
        </row>
        <row r="253">
          <cell r="L253" t="str">
            <v/>
          </cell>
          <cell r="N253">
            <v>0</v>
          </cell>
        </row>
        <row r="254">
          <cell r="L254" t="str">
            <v/>
          </cell>
          <cell r="N254">
            <v>0</v>
          </cell>
        </row>
        <row r="255">
          <cell r="L255" t="str">
            <v/>
          </cell>
          <cell r="N255">
            <v>0</v>
          </cell>
        </row>
        <row r="256">
          <cell r="L256" t="str">
            <v/>
          </cell>
          <cell r="N256">
            <v>0</v>
          </cell>
        </row>
        <row r="257">
          <cell r="L257" t="str">
            <v/>
          </cell>
          <cell r="N257">
            <v>0</v>
          </cell>
        </row>
        <row r="258">
          <cell r="L258" t="str">
            <v/>
          </cell>
          <cell r="N258">
            <v>0</v>
          </cell>
        </row>
        <row r="259">
          <cell r="L259" t="str">
            <v/>
          </cell>
          <cell r="N259">
            <v>0</v>
          </cell>
        </row>
        <row r="260">
          <cell r="L260" t="str">
            <v/>
          </cell>
          <cell r="N260">
            <v>0</v>
          </cell>
        </row>
        <row r="261">
          <cell r="L261" t="str">
            <v/>
          </cell>
          <cell r="N261">
            <v>0</v>
          </cell>
        </row>
        <row r="262">
          <cell r="L262" t="str">
            <v/>
          </cell>
          <cell r="N262">
            <v>0</v>
          </cell>
        </row>
        <row r="263">
          <cell r="L263" t="str">
            <v/>
          </cell>
          <cell r="N263">
            <v>0</v>
          </cell>
        </row>
        <row r="264">
          <cell r="L264" t="str">
            <v/>
          </cell>
          <cell r="N264">
            <v>0</v>
          </cell>
        </row>
        <row r="265">
          <cell r="L265" t="str">
            <v/>
          </cell>
          <cell r="N265">
            <v>0</v>
          </cell>
        </row>
        <row r="266">
          <cell r="L266" t="str">
            <v/>
          </cell>
          <cell r="N266">
            <v>0</v>
          </cell>
        </row>
        <row r="267">
          <cell r="L267" t="str">
            <v/>
          </cell>
          <cell r="N267">
            <v>0</v>
          </cell>
        </row>
        <row r="268">
          <cell r="L268" t="str">
            <v/>
          </cell>
          <cell r="N268">
            <v>0</v>
          </cell>
        </row>
        <row r="269">
          <cell r="L269" t="str">
            <v/>
          </cell>
          <cell r="N269">
            <v>0</v>
          </cell>
        </row>
        <row r="270">
          <cell r="L270" t="str">
            <v/>
          </cell>
          <cell r="N270">
            <v>0</v>
          </cell>
        </row>
        <row r="271">
          <cell r="L271" t="str">
            <v/>
          </cell>
          <cell r="N271">
            <v>0</v>
          </cell>
        </row>
        <row r="272">
          <cell r="L272" t="str">
            <v/>
          </cell>
          <cell r="N272">
            <v>0</v>
          </cell>
        </row>
        <row r="273">
          <cell r="L273" t="str">
            <v/>
          </cell>
          <cell r="N273">
            <v>0</v>
          </cell>
        </row>
        <row r="274">
          <cell r="L274" t="str">
            <v/>
          </cell>
          <cell r="N274">
            <v>0</v>
          </cell>
        </row>
        <row r="275">
          <cell r="L275" t="str">
            <v/>
          </cell>
          <cell r="N275">
            <v>0</v>
          </cell>
        </row>
        <row r="276">
          <cell r="L276" t="str">
            <v/>
          </cell>
          <cell r="N276">
            <v>0</v>
          </cell>
        </row>
        <row r="277">
          <cell r="L277" t="str">
            <v/>
          </cell>
          <cell r="N277">
            <v>0</v>
          </cell>
        </row>
        <row r="278">
          <cell r="L278" t="str">
            <v/>
          </cell>
          <cell r="N278">
            <v>0</v>
          </cell>
        </row>
        <row r="279">
          <cell r="L279" t="str">
            <v/>
          </cell>
          <cell r="N279">
            <v>0</v>
          </cell>
        </row>
        <row r="280">
          <cell r="L280" t="str">
            <v/>
          </cell>
          <cell r="N280">
            <v>0</v>
          </cell>
        </row>
        <row r="281">
          <cell r="L281" t="str">
            <v/>
          </cell>
          <cell r="N281">
            <v>0</v>
          </cell>
        </row>
        <row r="282">
          <cell r="L282" t="str">
            <v/>
          </cell>
          <cell r="N282">
            <v>0</v>
          </cell>
        </row>
        <row r="283">
          <cell r="L283" t="str">
            <v/>
          </cell>
          <cell r="N283">
            <v>0</v>
          </cell>
        </row>
        <row r="284">
          <cell r="L284" t="str">
            <v/>
          </cell>
          <cell r="N284">
            <v>0</v>
          </cell>
        </row>
        <row r="285">
          <cell r="L285" t="str">
            <v/>
          </cell>
          <cell r="N285">
            <v>0</v>
          </cell>
        </row>
        <row r="286">
          <cell r="L286" t="str">
            <v/>
          </cell>
          <cell r="N286">
            <v>0</v>
          </cell>
        </row>
        <row r="287">
          <cell r="L287" t="str">
            <v/>
          </cell>
          <cell r="N287">
            <v>0</v>
          </cell>
        </row>
        <row r="288">
          <cell r="L288" t="str">
            <v/>
          </cell>
          <cell r="N288">
            <v>0</v>
          </cell>
        </row>
        <row r="289">
          <cell r="L289" t="str">
            <v/>
          </cell>
          <cell r="N289">
            <v>0</v>
          </cell>
        </row>
        <row r="290">
          <cell r="L290" t="str">
            <v/>
          </cell>
          <cell r="N290">
            <v>0</v>
          </cell>
        </row>
        <row r="291">
          <cell r="L291" t="str">
            <v/>
          </cell>
          <cell r="N291">
            <v>0</v>
          </cell>
        </row>
        <row r="292">
          <cell r="L292" t="str">
            <v/>
          </cell>
          <cell r="N292">
            <v>0</v>
          </cell>
        </row>
        <row r="293">
          <cell r="L293" t="str">
            <v/>
          </cell>
          <cell r="N293">
            <v>0</v>
          </cell>
        </row>
        <row r="294">
          <cell r="L294" t="str">
            <v/>
          </cell>
          <cell r="N294">
            <v>0</v>
          </cell>
        </row>
        <row r="295">
          <cell r="L295" t="str">
            <v/>
          </cell>
          <cell r="N295">
            <v>0</v>
          </cell>
        </row>
        <row r="296">
          <cell r="L296" t="str">
            <v/>
          </cell>
          <cell r="N296">
            <v>0</v>
          </cell>
        </row>
        <row r="297">
          <cell r="L297" t="str">
            <v/>
          </cell>
          <cell r="N297">
            <v>0</v>
          </cell>
        </row>
        <row r="298">
          <cell r="L298" t="str">
            <v/>
          </cell>
          <cell r="N298">
            <v>0</v>
          </cell>
        </row>
        <row r="299">
          <cell r="L299" t="str">
            <v/>
          </cell>
          <cell r="N299">
            <v>0</v>
          </cell>
        </row>
        <row r="300">
          <cell r="L300" t="str">
            <v/>
          </cell>
          <cell r="N300">
            <v>0</v>
          </cell>
        </row>
        <row r="301">
          <cell r="L301" t="str">
            <v/>
          </cell>
          <cell r="N301">
            <v>0</v>
          </cell>
        </row>
        <row r="302">
          <cell r="L302" t="str">
            <v/>
          </cell>
          <cell r="N302">
            <v>0</v>
          </cell>
        </row>
        <row r="303">
          <cell r="L303" t="str">
            <v/>
          </cell>
          <cell r="N303">
            <v>0</v>
          </cell>
        </row>
        <row r="304">
          <cell r="L304" t="str">
            <v/>
          </cell>
          <cell r="N304">
            <v>0</v>
          </cell>
        </row>
        <row r="305">
          <cell r="L305" t="str">
            <v/>
          </cell>
          <cell r="N305">
            <v>0</v>
          </cell>
        </row>
        <row r="306">
          <cell r="L306" t="str">
            <v/>
          </cell>
          <cell r="N306">
            <v>0</v>
          </cell>
        </row>
        <row r="307">
          <cell r="L307" t="str">
            <v/>
          </cell>
          <cell r="N307">
            <v>0</v>
          </cell>
        </row>
        <row r="308">
          <cell r="L308" t="str">
            <v/>
          </cell>
          <cell r="N308">
            <v>0</v>
          </cell>
        </row>
        <row r="309">
          <cell r="L309" t="str">
            <v/>
          </cell>
          <cell r="N309">
            <v>0</v>
          </cell>
        </row>
        <row r="310">
          <cell r="L310" t="str">
            <v/>
          </cell>
          <cell r="N310">
            <v>0</v>
          </cell>
        </row>
        <row r="311">
          <cell r="L311" t="str">
            <v/>
          </cell>
          <cell r="N311">
            <v>0</v>
          </cell>
        </row>
        <row r="312">
          <cell r="L312" t="str">
            <v/>
          </cell>
          <cell r="N312">
            <v>0</v>
          </cell>
        </row>
        <row r="313">
          <cell r="L313" t="str">
            <v/>
          </cell>
          <cell r="N313">
            <v>0</v>
          </cell>
        </row>
        <row r="314">
          <cell r="L314" t="str">
            <v/>
          </cell>
          <cell r="N314">
            <v>0</v>
          </cell>
        </row>
        <row r="315">
          <cell r="L315" t="str">
            <v/>
          </cell>
          <cell r="N315">
            <v>0</v>
          </cell>
        </row>
        <row r="316">
          <cell r="L316" t="str">
            <v/>
          </cell>
          <cell r="N316">
            <v>0</v>
          </cell>
        </row>
        <row r="317">
          <cell r="L317" t="str">
            <v/>
          </cell>
          <cell r="N317">
            <v>0</v>
          </cell>
        </row>
        <row r="318">
          <cell r="L318" t="str">
            <v/>
          </cell>
          <cell r="N318">
            <v>0</v>
          </cell>
        </row>
        <row r="319">
          <cell r="L319" t="str">
            <v/>
          </cell>
          <cell r="N319">
            <v>0</v>
          </cell>
        </row>
        <row r="320">
          <cell r="L320" t="str">
            <v/>
          </cell>
          <cell r="N320">
            <v>0</v>
          </cell>
        </row>
        <row r="321">
          <cell r="L321" t="str">
            <v/>
          </cell>
          <cell r="N321">
            <v>0</v>
          </cell>
        </row>
        <row r="322">
          <cell r="L322" t="str">
            <v/>
          </cell>
          <cell r="N322">
            <v>0</v>
          </cell>
        </row>
        <row r="323">
          <cell r="L323" t="str">
            <v/>
          </cell>
          <cell r="N323">
            <v>0</v>
          </cell>
        </row>
        <row r="324">
          <cell r="L324" t="str">
            <v/>
          </cell>
          <cell r="N324">
            <v>0</v>
          </cell>
        </row>
        <row r="325">
          <cell r="L325" t="str">
            <v/>
          </cell>
          <cell r="N325">
            <v>0</v>
          </cell>
        </row>
        <row r="326">
          <cell r="L326" t="str">
            <v/>
          </cell>
          <cell r="N326">
            <v>0</v>
          </cell>
        </row>
        <row r="327">
          <cell r="L327" t="str">
            <v/>
          </cell>
          <cell r="N327">
            <v>0</v>
          </cell>
        </row>
        <row r="328">
          <cell r="L328" t="str">
            <v/>
          </cell>
          <cell r="N328">
            <v>0</v>
          </cell>
        </row>
        <row r="329">
          <cell r="L329" t="str">
            <v/>
          </cell>
          <cell r="N329">
            <v>0</v>
          </cell>
        </row>
        <row r="330">
          <cell r="L330" t="str">
            <v/>
          </cell>
          <cell r="N330">
            <v>0</v>
          </cell>
        </row>
        <row r="331">
          <cell r="L331" t="str">
            <v/>
          </cell>
          <cell r="N331">
            <v>0</v>
          </cell>
        </row>
        <row r="332">
          <cell r="L332" t="str">
            <v/>
          </cell>
          <cell r="N332">
            <v>0</v>
          </cell>
        </row>
        <row r="333">
          <cell r="L333" t="str">
            <v/>
          </cell>
          <cell r="N333">
            <v>0</v>
          </cell>
        </row>
        <row r="334">
          <cell r="L334" t="str">
            <v/>
          </cell>
          <cell r="N334">
            <v>0</v>
          </cell>
        </row>
        <row r="335">
          <cell r="L335" t="str">
            <v/>
          </cell>
          <cell r="N335">
            <v>0</v>
          </cell>
        </row>
        <row r="336">
          <cell r="L336" t="str">
            <v/>
          </cell>
          <cell r="N336">
            <v>0</v>
          </cell>
        </row>
        <row r="337">
          <cell r="L337" t="str">
            <v/>
          </cell>
          <cell r="N337">
            <v>0</v>
          </cell>
        </row>
        <row r="338">
          <cell r="L338" t="str">
            <v/>
          </cell>
          <cell r="N338">
            <v>0</v>
          </cell>
        </row>
        <row r="339">
          <cell r="L339" t="str">
            <v/>
          </cell>
          <cell r="N339">
            <v>0</v>
          </cell>
        </row>
        <row r="340">
          <cell r="L340" t="str">
            <v/>
          </cell>
          <cell r="N340">
            <v>0</v>
          </cell>
        </row>
        <row r="341">
          <cell r="L341" t="str">
            <v/>
          </cell>
          <cell r="N341">
            <v>0</v>
          </cell>
        </row>
        <row r="342">
          <cell r="L342" t="str">
            <v/>
          </cell>
          <cell r="N342">
            <v>0</v>
          </cell>
        </row>
        <row r="343">
          <cell r="L343" t="str">
            <v/>
          </cell>
          <cell r="N343">
            <v>0</v>
          </cell>
        </row>
        <row r="344">
          <cell r="L344" t="str">
            <v/>
          </cell>
          <cell r="N344">
            <v>0</v>
          </cell>
        </row>
        <row r="345">
          <cell r="L345" t="str">
            <v/>
          </cell>
          <cell r="N345">
            <v>0</v>
          </cell>
        </row>
        <row r="346">
          <cell r="L346" t="str">
            <v/>
          </cell>
          <cell r="N346">
            <v>0</v>
          </cell>
        </row>
        <row r="347">
          <cell r="L347" t="str">
            <v/>
          </cell>
          <cell r="N347">
            <v>0</v>
          </cell>
        </row>
        <row r="348">
          <cell r="L348" t="str">
            <v/>
          </cell>
          <cell r="N348">
            <v>0</v>
          </cell>
        </row>
        <row r="349">
          <cell r="L349" t="str">
            <v/>
          </cell>
          <cell r="N349">
            <v>0</v>
          </cell>
        </row>
        <row r="350">
          <cell r="L350" t="str">
            <v/>
          </cell>
          <cell r="N350">
            <v>0</v>
          </cell>
        </row>
        <row r="351">
          <cell r="L351" t="str">
            <v/>
          </cell>
          <cell r="N351">
            <v>0</v>
          </cell>
        </row>
        <row r="352">
          <cell r="L352" t="str">
            <v/>
          </cell>
          <cell r="N352">
            <v>0</v>
          </cell>
        </row>
        <row r="353">
          <cell r="L353" t="str">
            <v/>
          </cell>
          <cell r="N353">
            <v>0</v>
          </cell>
        </row>
        <row r="354">
          <cell r="L354" t="str">
            <v/>
          </cell>
          <cell r="N354">
            <v>0</v>
          </cell>
        </row>
        <row r="355">
          <cell r="L355" t="str">
            <v/>
          </cell>
          <cell r="N355">
            <v>0</v>
          </cell>
        </row>
        <row r="356">
          <cell r="L356" t="str">
            <v/>
          </cell>
          <cell r="N356">
            <v>0</v>
          </cell>
        </row>
        <row r="357">
          <cell r="L357" t="str">
            <v/>
          </cell>
          <cell r="N357">
            <v>0</v>
          </cell>
        </row>
        <row r="358">
          <cell r="L358" t="str">
            <v/>
          </cell>
          <cell r="N358">
            <v>0</v>
          </cell>
        </row>
        <row r="359">
          <cell r="L359" t="str">
            <v/>
          </cell>
          <cell r="N359">
            <v>0</v>
          </cell>
        </row>
        <row r="360">
          <cell r="L360" t="str">
            <v/>
          </cell>
          <cell r="N360">
            <v>0</v>
          </cell>
        </row>
        <row r="361">
          <cell r="L361" t="str">
            <v/>
          </cell>
          <cell r="N361">
            <v>0</v>
          </cell>
        </row>
        <row r="362">
          <cell r="L362" t="str">
            <v/>
          </cell>
          <cell r="N362">
            <v>0</v>
          </cell>
        </row>
        <row r="363">
          <cell r="L363" t="str">
            <v/>
          </cell>
          <cell r="N363">
            <v>0</v>
          </cell>
        </row>
        <row r="364">
          <cell r="L364" t="str">
            <v/>
          </cell>
          <cell r="N364">
            <v>0</v>
          </cell>
        </row>
        <row r="365">
          <cell r="L365" t="str">
            <v/>
          </cell>
          <cell r="N365">
            <v>0</v>
          </cell>
        </row>
        <row r="366">
          <cell r="L366" t="str">
            <v/>
          </cell>
          <cell r="N366">
            <v>0</v>
          </cell>
        </row>
        <row r="367">
          <cell r="L367" t="str">
            <v/>
          </cell>
          <cell r="N367">
            <v>0</v>
          </cell>
        </row>
        <row r="368">
          <cell r="L368" t="str">
            <v/>
          </cell>
          <cell r="N368">
            <v>0</v>
          </cell>
        </row>
        <row r="369">
          <cell r="L369" t="str">
            <v/>
          </cell>
          <cell r="N369">
            <v>0</v>
          </cell>
        </row>
        <row r="370">
          <cell r="L370" t="str">
            <v/>
          </cell>
          <cell r="N370">
            <v>0</v>
          </cell>
        </row>
        <row r="371">
          <cell r="L371" t="str">
            <v/>
          </cell>
          <cell r="N371">
            <v>0</v>
          </cell>
        </row>
        <row r="372">
          <cell r="L372" t="str">
            <v/>
          </cell>
          <cell r="N372">
            <v>0</v>
          </cell>
        </row>
        <row r="373">
          <cell r="L373" t="str">
            <v/>
          </cell>
          <cell r="N373">
            <v>0</v>
          </cell>
        </row>
        <row r="374">
          <cell r="L374" t="str">
            <v/>
          </cell>
          <cell r="N374">
            <v>0</v>
          </cell>
        </row>
        <row r="375">
          <cell r="L375" t="str">
            <v/>
          </cell>
          <cell r="N375">
            <v>0</v>
          </cell>
        </row>
        <row r="376">
          <cell r="L376" t="str">
            <v/>
          </cell>
          <cell r="N376">
            <v>0</v>
          </cell>
        </row>
        <row r="377">
          <cell r="L377" t="str">
            <v/>
          </cell>
          <cell r="N377">
            <v>0</v>
          </cell>
        </row>
        <row r="378">
          <cell r="L378" t="str">
            <v/>
          </cell>
          <cell r="N378">
            <v>0</v>
          </cell>
        </row>
        <row r="379">
          <cell r="L379" t="str">
            <v/>
          </cell>
          <cell r="N379">
            <v>0</v>
          </cell>
        </row>
        <row r="380">
          <cell r="L380" t="str">
            <v/>
          </cell>
          <cell r="N380">
            <v>0</v>
          </cell>
        </row>
        <row r="381">
          <cell r="L381" t="str">
            <v/>
          </cell>
          <cell r="N381">
            <v>0</v>
          </cell>
        </row>
        <row r="382">
          <cell r="L382" t="str">
            <v/>
          </cell>
          <cell r="N382">
            <v>0</v>
          </cell>
        </row>
        <row r="383">
          <cell r="L383" t="str">
            <v/>
          </cell>
          <cell r="N383">
            <v>0</v>
          </cell>
        </row>
        <row r="384">
          <cell r="L384" t="str">
            <v/>
          </cell>
          <cell r="N384">
            <v>0</v>
          </cell>
        </row>
        <row r="385">
          <cell r="L385" t="str">
            <v/>
          </cell>
          <cell r="N385">
            <v>0</v>
          </cell>
        </row>
        <row r="386">
          <cell r="L386" t="str">
            <v/>
          </cell>
          <cell r="N386">
            <v>0</v>
          </cell>
        </row>
        <row r="387">
          <cell r="L387" t="str">
            <v/>
          </cell>
          <cell r="N387">
            <v>0</v>
          </cell>
        </row>
        <row r="388">
          <cell r="L388" t="str">
            <v/>
          </cell>
          <cell r="N388">
            <v>0</v>
          </cell>
        </row>
        <row r="389">
          <cell r="L389" t="str">
            <v/>
          </cell>
          <cell r="N389">
            <v>0</v>
          </cell>
        </row>
        <row r="390">
          <cell r="L390" t="str">
            <v/>
          </cell>
          <cell r="N390">
            <v>0</v>
          </cell>
        </row>
        <row r="391">
          <cell r="L391" t="str">
            <v/>
          </cell>
          <cell r="N391">
            <v>0</v>
          </cell>
        </row>
        <row r="392">
          <cell r="L392" t="str">
            <v/>
          </cell>
          <cell r="N392">
            <v>0</v>
          </cell>
        </row>
        <row r="393">
          <cell r="L393" t="str">
            <v/>
          </cell>
          <cell r="N393">
            <v>0</v>
          </cell>
        </row>
        <row r="394">
          <cell r="L394" t="str">
            <v/>
          </cell>
          <cell r="N394">
            <v>0</v>
          </cell>
        </row>
        <row r="395">
          <cell r="L395" t="str">
            <v/>
          </cell>
          <cell r="N395">
            <v>0</v>
          </cell>
        </row>
        <row r="396">
          <cell r="L396" t="str">
            <v/>
          </cell>
          <cell r="N396">
            <v>0</v>
          </cell>
        </row>
        <row r="397">
          <cell r="L397" t="str">
            <v/>
          </cell>
          <cell r="N397">
            <v>0</v>
          </cell>
        </row>
        <row r="398">
          <cell r="L398" t="str">
            <v/>
          </cell>
          <cell r="N398">
            <v>0</v>
          </cell>
        </row>
        <row r="399">
          <cell r="L399" t="str">
            <v/>
          </cell>
          <cell r="N399">
            <v>0</v>
          </cell>
        </row>
        <row r="400">
          <cell r="L400" t="str">
            <v/>
          </cell>
          <cell r="N400">
            <v>0</v>
          </cell>
        </row>
        <row r="401">
          <cell r="L401" t="str">
            <v/>
          </cell>
          <cell r="N401">
            <v>0</v>
          </cell>
        </row>
        <row r="402">
          <cell r="L402" t="str">
            <v/>
          </cell>
          <cell r="N402">
            <v>0</v>
          </cell>
        </row>
        <row r="403">
          <cell r="L403" t="str">
            <v/>
          </cell>
          <cell r="N40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ables/table1.xml><?xml version="1.0" encoding="utf-8"?>
<table xmlns="http://schemas.openxmlformats.org/spreadsheetml/2006/main" id="1" name="Table1" displayName="Table1" ref="B16:Z38" totalsRowShown="0" headerRowDxfId="27" dataDxfId="26" tableBorderDxfId="25">
  <autoFilter ref="B16:Z38"/>
  <tableColumns count="25">
    <tableColumn id="1" name="Column1" dataDxfId="24"/>
    <tableColumn id="2" name="Column2" dataDxfId="23"/>
    <tableColumn id="3" name="Column3" dataDxfId="22"/>
    <tableColumn id="4" name="Column4" dataDxfId="21"/>
    <tableColumn id="5" name="Column5" dataDxfId="20"/>
    <tableColumn id="6" name="Column6" dataDxfId="19"/>
    <tableColumn id="7" name="Column7" dataDxfId="18"/>
    <tableColumn id="8" name="Column8" dataDxfId="17"/>
    <tableColumn id="9" name="Column9" dataDxfId="16"/>
    <tableColumn id="10" name="Column10" dataDxfId="15"/>
    <tableColumn id="11" name="Column11" dataDxfId="14"/>
    <tableColumn id="12" name="Column12" dataDxfId="13"/>
    <tableColumn id="13" name="Column13" dataDxfId="12"/>
    <tableColumn id="14" name="Column14" dataDxfId="11"/>
    <tableColumn id="15" name="Column15" dataDxfId="10"/>
    <tableColumn id="16" name="Column16" dataDxfId="9"/>
    <tableColumn id="17" name="Column17" dataDxfId="8"/>
    <tableColumn id="18" name="Column18" dataDxfId="7"/>
    <tableColumn id="19" name="Column19" dataDxfId="6"/>
    <tableColumn id="20" name="Column20" dataDxfId="5"/>
    <tableColumn id="21" name="Column21" dataDxfId="4"/>
    <tableColumn id="22" name="Column22" dataDxfId="3"/>
    <tableColumn id="23" name="Column23" dataDxfId="2"/>
    <tableColumn id="24" name="Column24" dataDxfId="1"/>
    <tableColumn id="25" name="Column25" dataDxfId="0">
      <calculatedColumnFormula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4"/>
  <sheetViews>
    <sheetView topLeftCell="D1" zoomScale="73" zoomScaleNormal="73" workbookViewId="0">
      <pane ySplit="1" topLeftCell="A3" activePane="bottomLeft" state="frozen"/>
      <selection pane="bottomLeft" activeCell="W3" sqref="W3:AE3"/>
    </sheetView>
  </sheetViews>
  <sheetFormatPr defaultRowHeight="14.25"/>
  <cols>
    <col min="1" max="1" width="11.625" customWidth="1"/>
    <col min="5" max="5" width="10.75" customWidth="1"/>
    <col min="23" max="23" width="12.875" customWidth="1"/>
    <col min="24" max="24" width="11.75" customWidth="1"/>
  </cols>
  <sheetData>
    <row r="1" spans="1:31" ht="22.5" customHeight="1">
      <c r="A1" s="85"/>
      <c r="B1" s="257" t="s">
        <v>50</v>
      </c>
      <c r="C1" s="86"/>
      <c r="D1" s="87"/>
      <c r="E1" s="57" t="s">
        <v>82</v>
      </c>
      <c r="F1" s="258" t="s">
        <v>160</v>
      </c>
      <c r="G1" s="258" t="s">
        <v>108</v>
      </c>
      <c r="H1" s="258" t="s">
        <v>206</v>
      </c>
      <c r="I1" s="258" t="s">
        <v>248</v>
      </c>
      <c r="J1" s="258" t="s">
        <v>276</v>
      </c>
      <c r="K1" s="258" t="s">
        <v>308</v>
      </c>
      <c r="L1" s="258" t="s">
        <v>346</v>
      </c>
      <c r="M1" s="258" t="s">
        <v>374</v>
      </c>
      <c r="N1" s="258" t="s">
        <v>375</v>
      </c>
      <c r="O1" s="258" t="s">
        <v>450</v>
      </c>
      <c r="P1" s="258" t="s">
        <v>477</v>
      </c>
      <c r="Q1" s="258" t="s">
        <v>535</v>
      </c>
      <c r="R1" s="258" t="s">
        <v>563</v>
      </c>
      <c r="S1" s="258" t="s">
        <v>511</v>
      </c>
      <c r="T1" s="258" t="s">
        <v>494</v>
      </c>
      <c r="U1" s="58" t="s">
        <v>62</v>
      </c>
    </row>
    <row r="2" spans="1:31" ht="22.5" customHeight="1" thickBot="1">
      <c r="A2" s="301" t="s">
        <v>583</v>
      </c>
      <c r="B2" s="302"/>
      <c r="C2" s="86"/>
      <c r="D2" s="86"/>
      <c r="E2" s="86"/>
      <c r="F2" s="258"/>
      <c r="G2" s="297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58"/>
    </row>
    <row r="3" spans="1:31" ht="29.25" thickBot="1">
      <c r="A3" s="298" t="s">
        <v>57</v>
      </c>
      <c r="B3" s="298"/>
      <c r="C3" s="298"/>
      <c r="D3" s="298"/>
      <c r="E3" s="67">
        <v>8</v>
      </c>
      <c r="F3" s="259"/>
      <c r="G3" s="31"/>
      <c r="H3" s="259"/>
      <c r="I3" s="260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5"/>
      <c r="U3" s="5">
        <f>SUM(E3:T3)</f>
        <v>8</v>
      </c>
      <c r="W3" s="68" t="s">
        <v>171</v>
      </c>
      <c r="X3" s="68" t="s">
        <v>169</v>
      </c>
      <c r="Y3" s="68" t="s">
        <v>168</v>
      </c>
      <c r="Z3" s="68" t="s">
        <v>167</v>
      </c>
      <c r="AA3" s="68" t="s">
        <v>166</v>
      </c>
      <c r="AB3" s="68" t="s">
        <v>165</v>
      </c>
      <c r="AC3" s="68" t="s">
        <v>164</v>
      </c>
      <c r="AD3" s="68" t="s">
        <v>163</v>
      </c>
      <c r="AE3" s="68" t="s">
        <v>162</v>
      </c>
    </row>
    <row r="4" spans="1:31" ht="15.75" thickBot="1">
      <c r="A4" s="298" t="s">
        <v>58</v>
      </c>
      <c r="B4" s="298"/>
      <c r="C4" s="298"/>
      <c r="D4" s="298"/>
      <c r="E4" s="67">
        <v>50</v>
      </c>
      <c r="F4" s="259"/>
      <c r="G4" s="31"/>
      <c r="H4" s="259"/>
      <c r="I4" s="260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5"/>
      <c r="U4" s="5">
        <f t="shared" ref="U4:U28" si="0">SUM(E4:T4)</f>
        <v>50</v>
      </c>
    </row>
    <row r="5" spans="1:31" ht="15.75" thickBot="1">
      <c r="A5" s="298" t="s">
        <v>59</v>
      </c>
      <c r="B5" s="298"/>
      <c r="C5" s="298"/>
      <c r="D5" s="298"/>
      <c r="E5" s="67"/>
      <c r="F5" s="259"/>
      <c r="G5" s="31"/>
      <c r="H5" s="259"/>
      <c r="I5" s="260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5"/>
      <c r="U5" s="5">
        <f t="shared" si="0"/>
        <v>0</v>
      </c>
    </row>
    <row r="6" spans="1:31" ht="15.75" thickBot="1">
      <c r="A6" s="298" t="s">
        <v>60</v>
      </c>
      <c r="B6" s="298"/>
      <c r="C6" s="298"/>
      <c r="D6" s="298"/>
      <c r="E6" s="67"/>
      <c r="F6" s="259"/>
      <c r="G6" s="31"/>
      <c r="H6" s="259"/>
      <c r="I6" s="260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5"/>
      <c r="U6" s="5">
        <f t="shared" si="0"/>
        <v>0</v>
      </c>
    </row>
    <row r="7" spans="1:31" ht="15.75" thickBot="1">
      <c r="A7" s="298" t="s">
        <v>564</v>
      </c>
      <c r="B7" s="298"/>
      <c r="C7" s="298"/>
      <c r="D7" s="298"/>
      <c r="E7" s="67"/>
      <c r="F7" s="259"/>
      <c r="G7" s="31"/>
      <c r="H7" s="259"/>
      <c r="I7" s="260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5"/>
      <c r="U7" s="5">
        <f t="shared" si="0"/>
        <v>0</v>
      </c>
    </row>
    <row r="8" spans="1:31" ht="15.75" thickBot="1">
      <c r="A8" s="298" t="s">
        <v>63</v>
      </c>
      <c r="B8" s="298"/>
      <c r="C8" s="298"/>
      <c r="D8" s="298"/>
      <c r="E8" s="67"/>
      <c r="F8" s="259"/>
      <c r="G8" s="31"/>
      <c r="H8" s="259"/>
      <c r="I8" s="260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5"/>
      <c r="U8" s="5">
        <f t="shared" si="0"/>
        <v>0</v>
      </c>
    </row>
    <row r="9" spans="1:31" ht="15.75" thickBot="1">
      <c r="A9" s="298" t="s">
        <v>64</v>
      </c>
      <c r="B9" s="298"/>
      <c r="C9" s="298"/>
      <c r="D9" s="298"/>
      <c r="E9" s="67"/>
      <c r="F9" s="259"/>
      <c r="G9" s="31"/>
      <c r="H9" s="259"/>
      <c r="I9" s="260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5"/>
      <c r="U9" s="5">
        <f t="shared" si="0"/>
        <v>0</v>
      </c>
    </row>
    <row r="10" spans="1:31" ht="15.75" thickBot="1">
      <c r="A10" s="298" t="s">
        <v>65</v>
      </c>
      <c r="B10" s="298"/>
      <c r="C10" s="298"/>
      <c r="D10" s="298"/>
      <c r="E10" s="67">
        <v>7</v>
      </c>
      <c r="F10" s="259"/>
      <c r="G10" s="31"/>
      <c r="H10" s="259"/>
      <c r="I10" s="260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5"/>
      <c r="U10" s="5">
        <f t="shared" si="0"/>
        <v>7</v>
      </c>
    </row>
    <row r="11" spans="1:31" ht="15.75" thickBot="1">
      <c r="A11" s="298" t="s">
        <v>66</v>
      </c>
      <c r="B11" s="298"/>
      <c r="C11" s="298"/>
      <c r="D11" s="298"/>
      <c r="E11" s="67"/>
      <c r="F11" s="259"/>
      <c r="G11" s="31"/>
      <c r="H11" s="259"/>
      <c r="I11" s="260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5"/>
      <c r="U11" s="5">
        <f t="shared" si="0"/>
        <v>0</v>
      </c>
    </row>
    <row r="12" spans="1:31" ht="15.75" thickBot="1">
      <c r="A12" s="298" t="s">
        <v>67</v>
      </c>
      <c r="B12" s="298"/>
      <c r="C12" s="298"/>
      <c r="D12" s="298"/>
      <c r="E12" s="67"/>
      <c r="F12" s="259"/>
      <c r="G12" s="31"/>
      <c r="H12" s="259"/>
      <c r="I12" s="260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5"/>
      <c r="U12" s="5">
        <f t="shared" si="0"/>
        <v>0</v>
      </c>
    </row>
    <row r="13" spans="1:31" ht="15.75" thickBot="1">
      <c r="A13" s="298" t="s">
        <v>68</v>
      </c>
      <c r="B13" s="298"/>
      <c r="C13" s="298"/>
      <c r="D13" s="298"/>
      <c r="E13" s="259"/>
      <c r="F13" s="259"/>
      <c r="G13" s="31"/>
      <c r="H13" s="259"/>
      <c r="I13" s="260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5"/>
      <c r="U13" s="5">
        <f t="shared" si="0"/>
        <v>0</v>
      </c>
    </row>
    <row r="14" spans="1:31" ht="15.75" thickBot="1">
      <c r="A14" s="298" t="s">
        <v>69</v>
      </c>
      <c r="B14" s="298"/>
      <c r="C14" s="298"/>
      <c r="D14" s="298"/>
      <c r="E14" s="259">
        <v>0</v>
      </c>
      <c r="F14" s="259">
        <v>0</v>
      </c>
      <c r="G14" s="31">
        <v>0</v>
      </c>
      <c r="H14" s="259">
        <v>0</v>
      </c>
      <c r="I14" s="260">
        <v>0</v>
      </c>
      <c r="J14" s="259">
        <v>0</v>
      </c>
      <c r="K14" s="259">
        <v>0</v>
      </c>
      <c r="L14" s="259">
        <v>0</v>
      </c>
      <c r="M14" s="259">
        <v>0</v>
      </c>
      <c r="N14" s="259">
        <v>0</v>
      </c>
      <c r="O14" s="259">
        <v>3</v>
      </c>
      <c r="P14" s="259">
        <v>0</v>
      </c>
      <c r="Q14" s="259">
        <v>0</v>
      </c>
      <c r="R14" s="259">
        <v>0</v>
      </c>
      <c r="S14" s="259">
        <v>0</v>
      </c>
      <c r="T14" s="5">
        <v>0</v>
      </c>
      <c r="U14" s="5">
        <f t="shared" si="0"/>
        <v>3</v>
      </c>
    </row>
    <row r="15" spans="1:31" ht="15.75" thickBot="1">
      <c r="A15" s="300" t="s">
        <v>584</v>
      </c>
      <c r="B15" s="300"/>
      <c r="C15" s="300"/>
      <c r="D15" s="300"/>
      <c r="E15" s="300"/>
      <c r="F15" s="5"/>
      <c r="G15" s="5"/>
      <c r="H15" s="5"/>
      <c r="I15" s="5"/>
      <c r="J15" s="5"/>
      <c r="K15" s="5"/>
      <c r="L15" s="5"/>
      <c r="M15" s="5"/>
      <c r="N15" s="5"/>
      <c r="O15" s="259"/>
      <c r="P15" s="5"/>
      <c r="Q15" s="5"/>
      <c r="R15" s="5"/>
      <c r="S15" s="259"/>
      <c r="T15" s="5"/>
      <c r="U15" s="5">
        <f t="shared" si="0"/>
        <v>0</v>
      </c>
    </row>
    <row r="16" spans="1:31" ht="15.75" thickBot="1">
      <c r="A16" s="298" t="s">
        <v>57</v>
      </c>
      <c r="B16" s="298"/>
      <c r="C16" s="298"/>
      <c r="D16" s="298"/>
      <c r="E16" s="67">
        <v>29</v>
      </c>
      <c r="F16" s="259"/>
      <c r="G16" s="31"/>
      <c r="H16" s="259"/>
      <c r="I16" s="260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5">
        <f t="shared" si="0"/>
        <v>29</v>
      </c>
    </row>
    <row r="17" spans="1:21" ht="15.75" thickBot="1">
      <c r="A17" s="298" t="s">
        <v>58</v>
      </c>
      <c r="B17" s="298"/>
      <c r="C17" s="298"/>
      <c r="D17" s="298"/>
      <c r="E17" s="67">
        <v>22</v>
      </c>
      <c r="F17" s="259"/>
      <c r="G17" s="31"/>
      <c r="H17" s="259"/>
      <c r="I17" s="260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5">
        <f t="shared" si="0"/>
        <v>22</v>
      </c>
    </row>
    <row r="18" spans="1:21" ht="15.75" thickBot="1">
      <c r="A18" s="298" t="s">
        <v>59</v>
      </c>
      <c r="B18" s="298"/>
      <c r="C18" s="298"/>
      <c r="D18" s="298"/>
      <c r="E18" s="67">
        <v>11</v>
      </c>
      <c r="F18" s="259"/>
      <c r="G18" s="31"/>
      <c r="H18" s="259"/>
      <c r="I18" s="260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5">
        <f t="shared" si="0"/>
        <v>11</v>
      </c>
    </row>
    <row r="19" spans="1:21" ht="15.75" thickBot="1">
      <c r="A19" s="298" t="s">
        <v>60</v>
      </c>
      <c r="B19" s="298"/>
      <c r="C19" s="298"/>
      <c r="D19" s="298"/>
      <c r="E19" s="67">
        <v>15</v>
      </c>
      <c r="F19" s="259"/>
      <c r="G19" s="31"/>
      <c r="H19" s="259"/>
      <c r="I19" s="260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5">
        <f t="shared" si="0"/>
        <v>15</v>
      </c>
    </row>
    <row r="20" spans="1:21" ht="15.75" thickBot="1">
      <c r="A20" s="298" t="s">
        <v>564</v>
      </c>
      <c r="B20" s="298"/>
      <c r="C20" s="298"/>
      <c r="D20" s="298"/>
      <c r="E20" s="67">
        <v>15</v>
      </c>
      <c r="F20" s="259"/>
      <c r="G20" s="31"/>
      <c r="H20" s="259"/>
      <c r="I20" s="260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5">
        <f t="shared" si="0"/>
        <v>15</v>
      </c>
    </row>
    <row r="21" spans="1:21" ht="15.75" thickBot="1">
      <c r="A21" s="298" t="s">
        <v>63</v>
      </c>
      <c r="B21" s="298"/>
      <c r="C21" s="298"/>
      <c r="D21" s="298"/>
      <c r="E21" s="67">
        <v>10</v>
      </c>
      <c r="F21" s="259"/>
      <c r="G21" s="31"/>
      <c r="H21" s="259"/>
      <c r="I21" s="260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5">
        <f t="shared" si="0"/>
        <v>10</v>
      </c>
    </row>
    <row r="22" spans="1:21" ht="15.75" thickBot="1">
      <c r="A22" s="298" t="s">
        <v>64</v>
      </c>
      <c r="B22" s="298"/>
      <c r="C22" s="298"/>
      <c r="D22" s="298"/>
      <c r="E22" s="67">
        <v>18</v>
      </c>
      <c r="F22" s="259"/>
      <c r="G22" s="31"/>
      <c r="H22" s="259"/>
      <c r="I22" s="260"/>
      <c r="J22" s="259"/>
      <c r="K22" s="259"/>
      <c r="L22" s="259"/>
      <c r="M22" s="259"/>
      <c r="N22" s="259"/>
      <c r="O22" s="5"/>
      <c r="P22" s="259"/>
      <c r="Q22" s="259"/>
      <c r="R22" s="259"/>
      <c r="S22" s="259"/>
      <c r="T22" s="259"/>
      <c r="U22" s="5">
        <f t="shared" si="0"/>
        <v>18</v>
      </c>
    </row>
    <row r="23" spans="1:21" ht="15.75" thickBot="1">
      <c r="A23" s="298" t="s">
        <v>65</v>
      </c>
      <c r="B23" s="298"/>
      <c r="C23" s="298"/>
      <c r="D23" s="298"/>
      <c r="E23" s="67">
        <v>33</v>
      </c>
      <c r="F23" s="259"/>
      <c r="G23" s="31"/>
      <c r="H23" s="259"/>
      <c r="I23" s="260"/>
      <c r="J23" s="259"/>
      <c r="K23" s="259"/>
      <c r="L23" s="259"/>
      <c r="M23" s="259"/>
      <c r="N23" s="259"/>
      <c r="O23" s="5"/>
      <c r="P23" s="259"/>
      <c r="Q23" s="259"/>
      <c r="R23" s="259"/>
      <c r="S23" s="259"/>
      <c r="T23" s="259"/>
      <c r="U23" s="5">
        <f t="shared" si="0"/>
        <v>33</v>
      </c>
    </row>
    <row r="24" spans="1:21" ht="15.75" thickBot="1">
      <c r="A24" s="298" t="s">
        <v>66</v>
      </c>
      <c r="B24" s="298"/>
      <c r="C24" s="298"/>
      <c r="D24" s="298"/>
      <c r="E24" s="67">
        <v>59</v>
      </c>
      <c r="F24" s="259"/>
      <c r="G24" s="31"/>
      <c r="H24" s="259"/>
      <c r="I24" s="260"/>
      <c r="J24" s="259"/>
      <c r="K24" s="259"/>
      <c r="L24" s="259"/>
      <c r="M24" s="259"/>
      <c r="N24" s="259"/>
      <c r="O24" s="5"/>
      <c r="P24" s="259"/>
      <c r="Q24" s="259"/>
      <c r="R24" s="259"/>
      <c r="S24" s="259"/>
      <c r="T24" s="259"/>
      <c r="U24" s="5">
        <f t="shared" si="0"/>
        <v>59</v>
      </c>
    </row>
    <row r="25" spans="1:21" ht="15.75" thickBot="1">
      <c r="A25" s="298" t="s">
        <v>67</v>
      </c>
      <c r="B25" s="298"/>
      <c r="C25" s="298"/>
      <c r="D25" s="298"/>
      <c r="E25" s="259"/>
      <c r="F25" s="259"/>
      <c r="G25" s="31"/>
      <c r="H25" s="259"/>
      <c r="I25" s="260"/>
      <c r="J25" s="259"/>
      <c r="K25" s="259"/>
      <c r="L25" s="259"/>
      <c r="M25" s="259"/>
      <c r="N25" s="259"/>
      <c r="O25" s="5"/>
      <c r="P25" s="259"/>
      <c r="Q25" s="259"/>
      <c r="R25" s="259"/>
      <c r="S25" s="259"/>
      <c r="T25" s="259"/>
      <c r="U25" s="5">
        <f t="shared" si="0"/>
        <v>0</v>
      </c>
    </row>
    <row r="26" spans="1:21" ht="15.75" thickBot="1">
      <c r="A26" s="298" t="s">
        <v>68</v>
      </c>
      <c r="B26" s="298"/>
      <c r="C26" s="298"/>
      <c r="D26" s="298"/>
      <c r="E26" s="259"/>
      <c r="F26" s="259"/>
      <c r="G26" s="31"/>
      <c r="H26" s="259"/>
      <c r="I26" s="260"/>
      <c r="J26" s="259"/>
      <c r="K26" s="259"/>
      <c r="L26" s="259"/>
      <c r="M26" s="259"/>
      <c r="N26" s="259"/>
      <c r="O26" s="5"/>
      <c r="P26" s="259"/>
      <c r="Q26" s="259"/>
      <c r="R26" s="259"/>
      <c r="S26" s="259"/>
      <c r="T26" s="259"/>
      <c r="U26" s="5">
        <f t="shared" si="0"/>
        <v>0</v>
      </c>
    </row>
    <row r="27" spans="1:21" ht="15.75" thickBot="1">
      <c r="A27" s="298" t="s">
        <v>69</v>
      </c>
      <c r="B27" s="298"/>
      <c r="C27" s="298"/>
      <c r="D27" s="298"/>
      <c r="E27" s="259"/>
      <c r="F27" s="259"/>
      <c r="G27" s="31"/>
      <c r="H27" s="259"/>
      <c r="I27" s="260"/>
      <c r="J27" s="259"/>
      <c r="K27" s="259"/>
      <c r="L27" s="259"/>
      <c r="M27" s="259"/>
      <c r="N27" s="259"/>
      <c r="O27" s="5"/>
      <c r="P27" s="259"/>
      <c r="Q27" s="259"/>
      <c r="R27" s="259"/>
      <c r="S27" s="259"/>
      <c r="T27" s="259"/>
      <c r="U27" s="5">
        <f t="shared" si="0"/>
        <v>0</v>
      </c>
    </row>
    <row r="28" spans="1:21" ht="15.75" thickBot="1">
      <c r="A28" s="299"/>
      <c r="B28" s="299"/>
      <c r="C28" s="299"/>
      <c r="D28" s="299"/>
      <c r="E28" s="29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259"/>
      <c r="R28" s="5"/>
      <c r="S28" s="259"/>
      <c r="T28" s="5"/>
      <c r="U28" s="5">
        <f t="shared" si="0"/>
        <v>0</v>
      </c>
    </row>
    <row r="29" spans="1:21" ht="15.75" thickBot="1">
      <c r="A29" s="298" t="s">
        <v>57</v>
      </c>
      <c r="B29" s="298"/>
      <c r="C29" s="298"/>
      <c r="D29" s="298"/>
      <c r="E29" s="259">
        <v>3</v>
      </c>
      <c r="F29" s="259"/>
      <c r="G29" s="32"/>
      <c r="H29" s="259"/>
      <c r="I29" s="260"/>
      <c r="J29" s="259"/>
      <c r="K29" s="259"/>
      <c r="L29" s="259"/>
      <c r="M29" s="259"/>
      <c r="N29" s="259"/>
      <c r="O29" s="5"/>
      <c r="P29" s="5"/>
      <c r="Q29" s="259"/>
      <c r="R29" s="259"/>
      <c r="S29" s="259"/>
      <c r="T29" s="259"/>
      <c r="U29" s="5"/>
    </row>
    <row r="30" spans="1:21" ht="15.75" thickBot="1">
      <c r="A30" s="298" t="s">
        <v>58</v>
      </c>
      <c r="B30" s="298"/>
      <c r="C30" s="298"/>
      <c r="D30" s="298"/>
      <c r="E30" s="259">
        <v>2</v>
      </c>
      <c r="F30" s="259"/>
      <c r="G30" s="32"/>
      <c r="H30" s="259"/>
      <c r="I30" s="260"/>
      <c r="J30" s="259"/>
      <c r="K30" s="259"/>
      <c r="L30" s="259"/>
      <c r="M30" s="259"/>
      <c r="N30" s="259"/>
      <c r="O30" s="5"/>
      <c r="P30" s="5"/>
      <c r="Q30" s="259"/>
      <c r="R30" s="259"/>
      <c r="S30" s="259"/>
      <c r="T30" s="5"/>
      <c r="U30" s="5"/>
    </row>
    <row r="31" spans="1:21" ht="15.75" thickBot="1">
      <c r="A31" s="298" t="s">
        <v>59</v>
      </c>
      <c r="B31" s="298"/>
      <c r="C31" s="298"/>
      <c r="D31" s="298"/>
      <c r="E31" s="259">
        <v>0</v>
      </c>
      <c r="F31" s="259"/>
      <c r="G31" s="32"/>
      <c r="H31" s="259"/>
      <c r="I31" s="260"/>
      <c r="J31" s="259"/>
      <c r="K31" s="259"/>
      <c r="L31" s="259"/>
      <c r="M31" s="259"/>
      <c r="N31" s="259"/>
      <c r="O31" s="5"/>
      <c r="P31" s="5"/>
      <c r="Q31" s="259"/>
      <c r="R31" s="259"/>
      <c r="S31" s="259"/>
      <c r="T31" s="5"/>
      <c r="U31" s="5"/>
    </row>
    <row r="32" spans="1:21" ht="15.75" thickBot="1">
      <c r="A32" s="298" t="s">
        <v>60</v>
      </c>
      <c r="B32" s="298"/>
      <c r="C32" s="298"/>
      <c r="D32" s="298"/>
      <c r="E32" s="259">
        <v>0</v>
      </c>
      <c r="F32" s="5"/>
      <c r="G32" s="32"/>
      <c r="H32" s="259"/>
      <c r="I32" s="260"/>
      <c r="J32" s="259"/>
      <c r="K32" s="259"/>
      <c r="L32" s="259"/>
      <c r="M32" s="259"/>
      <c r="N32" s="259"/>
      <c r="O32" s="5"/>
      <c r="P32" s="5"/>
      <c r="Q32" s="259"/>
      <c r="R32" s="259"/>
      <c r="S32" s="259"/>
      <c r="T32" s="5"/>
      <c r="U32" s="5"/>
    </row>
    <row r="33" spans="1:21" ht="15.75" thickBot="1">
      <c r="A33" s="298" t="s">
        <v>564</v>
      </c>
      <c r="B33" s="298"/>
      <c r="C33" s="298"/>
      <c r="D33" s="298"/>
      <c r="E33" s="259">
        <v>0</v>
      </c>
      <c r="F33" s="5"/>
      <c r="G33" s="32"/>
      <c r="H33" s="259"/>
      <c r="I33" s="260"/>
      <c r="J33" s="259"/>
      <c r="K33" s="259"/>
      <c r="L33" s="259"/>
      <c r="M33" s="259"/>
      <c r="N33" s="259"/>
      <c r="O33" s="5"/>
      <c r="P33" s="5"/>
      <c r="Q33" s="259"/>
      <c r="R33" s="259"/>
      <c r="S33" s="259"/>
      <c r="T33" s="5"/>
      <c r="U33" s="5"/>
    </row>
    <row r="34" spans="1:21" ht="15.75" thickBot="1">
      <c r="A34" s="298" t="s">
        <v>63</v>
      </c>
      <c r="B34" s="298"/>
      <c r="C34" s="298"/>
      <c r="D34" s="298"/>
      <c r="E34" s="259">
        <v>0</v>
      </c>
      <c r="F34" s="5"/>
      <c r="G34" s="32"/>
      <c r="H34" s="259"/>
      <c r="I34" s="260"/>
      <c r="J34" s="259"/>
      <c r="K34" s="259"/>
      <c r="L34" s="259"/>
      <c r="M34" s="259"/>
      <c r="N34" s="259"/>
      <c r="O34" s="5"/>
      <c r="P34" s="5"/>
      <c r="Q34" s="259"/>
      <c r="R34" s="259"/>
      <c r="S34" s="259"/>
      <c r="T34" s="5"/>
      <c r="U34" s="5"/>
    </row>
    <row r="35" spans="1:21" ht="15.75" thickBot="1">
      <c r="A35" s="298" t="s">
        <v>64</v>
      </c>
      <c r="B35" s="298"/>
      <c r="C35" s="298"/>
      <c r="D35" s="298"/>
      <c r="E35" s="259">
        <v>0</v>
      </c>
      <c r="F35" s="5"/>
      <c r="G35" s="32"/>
      <c r="H35" s="259"/>
      <c r="I35" s="260"/>
      <c r="J35" s="259"/>
      <c r="K35" s="259"/>
      <c r="L35" s="259"/>
      <c r="M35" s="259"/>
      <c r="N35" s="259"/>
      <c r="O35" s="5"/>
      <c r="P35" s="5"/>
      <c r="Q35" s="259"/>
      <c r="R35" s="259"/>
      <c r="S35" s="259"/>
      <c r="T35" s="5"/>
      <c r="U35" s="5"/>
    </row>
    <row r="36" spans="1:21" ht="15.75" thickBot="1">
      <c r="A36" s="298" t="s">
        <v>65</v>
      </c>
      <c r="B36" s="298"/>
      <c r="C36" s="298"/>
      <c r="D36" s="298"/>
      <c r="E36" s="259">
        <v>0</v>
      </c>
      <c r="F36" s="5"/>
      <c r="G36" s="32"/>
      <c r="H36" s="259"/>
      <c r="I36" s="260"/>
      <c r="J36" s="259"/>
      <c r="K36" s="259"/>
      <c r="L36" s="259"/>
      <c r="M36" s="259"/>
      <c r="N36" s="259"/>
      <c r="O36" s="5"/>
      <c r="P36" s="5"/>
      <c r="Q36" s="259"/>
      <c r="R36" s="259"/>
      <c r="S36" s="259"/>
      <c r="T36" s="5"/>
      <c r="U36" s="5"/>
    </row>
    <row r="37" spans="1:21" ht="15.75" thickBot="1">
      <c r="A37" s="298" t="s">
        <v>66</v>
      </c>
      <c r="B37" s="298"/>
      <c r="C37" s="298"/>
      <c r="D37" s="298"/>
      <c r="E37" s="259">
        <v>0</v>
      </c>
      <c r="F37" s="5"/>
      <c r="G37" s="32"/>
      <c r="H37" s="259"/>
      <c r="I37" s="260"/>
      <c r="J37" s="259"/>
      <c r="K37" s="259"/>
      <c r="L37" s="259"/>
      <c r="M37" s="259"/>
      <c r="N37" s="259"/>
      <c r="O37" s="5"/>
      <c r="P37" s="5"/>
      <c r="Q37" s="259"/>
      <c r="R37" s="259"/>
      <c r="S37" s="259"/>
      <c r="T37" s="5"/>
      <c r="U37" s="5"/>
    </row>
    <row r="38" spans="1:21" ht="15.75" thickBot="1">
      <c r="A38" s="298" t="s">
        <v>67</v>
      </c>
      <c r="B38" s="298"/>
      <c r="C38" s="298"/>
      <c r="D38" s="298"/>
      <c r="E38" s="259">
        <v>0</v>
      </c>
      <c r="F38" s="5"/>
      <c r="G38" s="32"/>
      <c r="H38" s="259"/>
      <c r="I38" s="260"/>
      <c r="J38" s="259"/>
      <c r="K38" s="259"/>
      <c r="L38" s="259"/>
      <c r="M38" s="259"/>
      <c r="N38" s="259"/>
      <c r="O38" s="5"/>
      <c r="P38" s="5"/>
      <c r="Q38" s="259"/>
      <c r="R38" s="259"/>
      <c r="S38" s="259"/>
      <c r="T38" s="5"/>
      <c r="U38" s="5"/>
    </row>
    <row r="39" spans="1:21" ht="15.75" thickBot="1">
      <c r="A39" s="298" t="s">
        <v>68</v>
      </c>
      <c r="B39" s="298"/>
      <c r="C39" s="298"/>
      <c r="D39" s="298"/>
      <c r="E39" s="259">
        <v>5</v>
      </c>
      <c r="F39" s="5"/>
      <c r="G39" s="32"/>
      <c r="H39" s="259"/>
      <c r="I39" s="260"/>
      <c r="J39" s="259"/>
      <c r="K39" s="259"/>
      <c r="L39" s="259"/>
      <c r="M39" s="259"/>
      <c r="N39" s="259"/>
      <c r="O39" s="5"/>
      <c r="P39" s="259"/>
      <c r="Q39" s="259"/>
      <c r="R39" s="259"/>
      <c r="S39" s="259"/>
      <c r="T39" s="5"/>
      <c r="U39" s="5"/>
    </row>
    <row r="40" spans="1:21" ht="15.75" thickBot="1">
      <c r="A40" s="298" t="s">
        <v>69</v>
      </c>
      <c r="B40" s="298"/>
      <c r="C40" s="298"/>
      <c r="D40" s="298"/>
      <c r="E40" s="259">
        <v>0</v>
      </c>
      <c r="F40" s="5"/>
      <c r="G40" s="32">
        <v>0</v>
      </c>
      <c r="H40" s="259">
        <v>0</v>
      </c>
      <c r="I40" s="260">
        <v>0</v>
      </c>
      <c r="J40" s="259">
        <v>0</v>
      </c>
      <c r="K40" s="259">
        <v>0</v>
      </c>
      <c r="L40" s="259">
        <v>0</v>
      </c>
      <c r="M40" s="259">
        <v>0</v>
      </c>
      <c r="N40" s="259">
        <v>0</v>
      </c>
      <c r="O40" s="5"/>
      <c r="P40" s="5"/>
      <c r="Q40" s="5"/>
      <c r="R40" s="259">
        <v>0</v>
      </c>
      <c r="S40" s="259">
        <v>0</v>
      </c>
      <c r="T40" s="5"/>
      <c r="U40" s="5">
        <f t="shared" ref="U40" si="1">SUM(E40:T40)</f>
        <v>0</v>
      </c>
    </row>
    <row r="41" spans="1:21" ht="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9.5">
      <c r="A42" s="262" t="s">
        <v>48</v>
      </c>
      <c r="B42" s="5"/>
      <c r="C42" s="5"/>
      <c r="D42" s="5"/>
      <c r="E42" s="9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28.5">
      <c r="A43" s="68" t="s">
        <v>171</v>
      </c>
      <c r="B43" s="5"/>
      <c r="C43" s="5"/>
      <c r="D43" s="5"/>
      <c r="E43" s="259">
        <v>7</v>
      </c>
      <c r="F43" s="259">
        <v>4</v>
      </c>
      <c r="G43" s="5"/>
      <c r="H43" s="259">
        <v>30</v>
      </c>
      <c r="I43" s="260">
        <v>5</v>
      </c>
      <c r="J43" s="259">
        <v>20</v>
      </c>
      <c r="K43" s="263">
        <v>5</v>
      </c>
      <c r="L43" s="259">
        <v>4</v>
      </c>
      <c r="M43" s="259">
        <v>2</v>
      </c>
      <c r="N43" s="259">
        <v>0</v>
      </c>
      <c r="O43" s="5"/>
      <c r="P43" s="5"/>
      <c r="Q43" s="5"/>
      <c r="R43" s="5"/>
      <c r="S43" s="5"/>
      <c r="T43" s="5"/>
      <c r="U43" s="5"/>
    </row>
    <row r="44" spans="1:21" ht="18.75">
      <c r="A44" s="68" t="s">
        <v>169</v>
      </c>
      <c r="B44" s="5"/>
      <c r="C44" s="5"/>
      <c r="D44" s="5"/>
      <c r="E44" s="259">
        <v>50</v>
      </c>
      <c r="F44" s="259">
        <v>6</v>
      </c>
      <c r="G44" s="5"/>
      <c r="H44" s="259">
        <v>20</v>
      </c>
      <c r="I44" s="260">
        <v>34</v>
      </c>
      <c r="J44" s="259"/>
      <c r="K44" s="263">
        <v>95</v>
      </c>
      <c r="L44" s="259">
        <v>71</v>
      </c>
      <c r="M44" s="259">
        <v>7</v>
      </c>
      <c r="N44" s="259">
        <v>56</v>
      </c>
      <c r="O44" s="5"/>
      <c r="P44" s="5"/>
      <c r="Q44" s="5"/>
      <c r="R44" s="5"/>
      <c r="S44" s="5"/>
      <c r="T44" s="5"/>
      <c r="U44" s="5"/>
    </row>
    <row r="45" spans="1:21" ht="18.75">
      <c r="A45" s="68" t="s">
        <v>168</v>
      </c>
      <c r="B45" s="5"/>
      <c r="C45" s="5"/>
      <c r="D45" s="5"/>
      <c r="E45" s="259">
        <v>7</v>
      </c>
      <c r="F45" s="259">
        <v>77</v>
      </c>
      <c r="G45" s="5"/>
      <c r="H45" s="259">
        <v>10</v>
      </c>
      <c r="I45" s="260">
        <v>6</v>
      </c>
      <c r="J45" s="259"/>
      <c r="K45" s="263">
        <v>8</v>
      </c>
      <c r="L45" s="5"/>
      <c r="M45" s="259">
        <v>11</v>
      </c>
      <c r="N45" s="259">
        <v>37</v>
      </c>
      <c r="O45" s="5"/>
      <c r="P45" s="5"/>
      <c r="Q45" s="5"/>
      <c r="R45" s="5"/>
      <c r="S45" s="5"/>
      <c r="T45" s="5"/>
      <c r="U45" s="5"/>
    </row>
    <row r="46" spans="1:21" ht="18.75">
      <c r="A46" s="68" t="s">
        <v>167</v>
      </c>
      <c r="B46" s="5"/>
      <c r="C46" s="5"/>
      <c r="D46" s="5"/>
      <c r="E46" s="259">
        <v>3</v>
      </c>
      <c r="F46" s="5"/>
      <c r="G46" s="5"/>
      <c r="H46" s="259">
        <v>15</v>
      </c>
      <c r="I46" s="260">
        <v>23</v>
      </c>
      <c r="J46" s="259">
        <v>11</v>
      </c>
      <c r="K46" s="263">
        <v>5</v>
      </c>
      <c r="L46" s="259">
        <v>4</v>
      </c>
      <c r="M46" s="5"/>
      <c r="N46" s="259">
        <v>10</v>
      </c>
      <c r="O46" s="5"/>
      <c r="P46" s="5"/>
      <c r="Q46" s="5"/>
      <c r="R46" s="5"/>
      <c r="S46" s="5"/>
      <c r="T46" s="5"/>
      <c r="U46" s="5"/>
    </row>
    <row r="47" spans="1:21" ht="18.75">
      <c r="A47" s="68" t="s">
        <v>166</v>
      </c>
      <c r="B47" s="5"/>
      <c r="C47" s="5"/>
      <c r="D47" s="5"/>
      <c r="E47" s="259">
        <v>9</v>
      </c>
      <c r="F47" s="5"/>
      <c r="G47" s="5"/>
      <c r="H47" s="5"/>
      <c r="I47" s="5"/>
      <c r="J47" s="259"/>
      <c r="K47" s="263">
        <v>21</v>
      </c>
      <c r="L47" s="5"/>
      <c r="M47" s="5"/>
      <c r="N47" s="259">
        <v>2</v>
      </c>
      <c r="O47" s="5"/>
      <c r="P47" s="68"/>
      <c r="Q47" s="5"/>
      <c r="R47" s="5"/>
      <c r="S47" s="5"/>
      <c r="T47" s="5"/>
      <c r="U47" s="5"/>
    </row>
    <row r="48" spans="1:21" ht="28.5">
      <c r="A48" s="68" t="s">
        <v>165</v>
      </c>
      <c r="B48" s="5"/>
      <c r="C48" s="5"/>
      <c r="D48" s="5"/>
      <c r="E48" s="259">
        <v>26</v>
      </c>
      <c r="F48" s="5"/>
      <c r="G48" s="5"/>
      <c r="H48" s="5"/>
      <c r="I48" s="5"/>
      <c r="J48" s="259"/>
      <c r="K48" s="263">
        <v>38</v>
      </c>
      <c r="L48" s="259">
        <v>29</v>
      </c>
      <c r="M48" s="5"/>
      <c r="N48" s="259">
        <v>0</v>
      </c>
      <c r="O48" s="5"/>
      <c r="P48" s="68"/>
      <c r="Q48" s="5"/>
      <c r="R48" s="5"/>
      <c r="S48" s="259"/>
      <c r="T48" s="5"/>
      <c r="U48" s="5"/>
    </row>
    <row r="49" spans="1:21" ht="28.5">
      <c r="A49" s="68" t="s">
        <v>164</v>
      </c>
      <c r="B49" s="5"/>
      <c r="C49" s="5"/>
      <c r="D49" s="5"/>
      <c r="E49" s="259">
        <v>18</v>
      </c>
      <c r="F49" s="5"/>
      <c r="G49" s="5"/>
      <c r="H49" s="5"/>
      <c r="I49" s="5"/>
      <c r="J49" s="259"/>
      <c r="K49" s="263">
        <v>29</v>
      </c>
      <c r="L49" s="5"/>
      <c r="M49" s="5"/>
      <c r="N49" s="259">
        <v>26</v>
      </c>
      <c r="O49" s="5"/>
      <c r="P49" s="68"/>
      <c r="Q49" s="5"/>
      <c r="R49" s="5"/>
      <c r="S49" s="5"/>
      <c r="T49" s="5"/>
      <c r="U49" s="5"/>
    </row>
    <row r="50" spans="1:21" ht="28.5">
      <c r="A50" s="68" t="s">
        <v>163</v>
      </c>
      <c r="B50" s="5"/>
      <c r="C50" s="5"/>
      <c r="D50" s="5"/>
      <c r="E50" s="259">
        <v>39</v>
      </c>
      <c r="F50" s="5"/>
      <c r="G50" s="5"/>
      <c r="H50" s="5"/>
      <c r="I50" s="5"/>
      <c r="J50" s="259">
        <v>18</v>
      </c>
      <c r="K50" s="263">
        <v>18</v>
      </c>
      <c r="L50" s="5"/>
      <c r="M50" s="5"/>
      <c r="N50" s="259">
        <v>15</v>
      </c>
      <c r="O50" s="5"/>
      <c r="P50" s="5"/>
      <c r="Q50" s="5"/>
      <c r="R50" s="5"/>
      <c r="S50" s="5"/>
      <c r="T50" s="5"/>
      <c r="U50" s="5"/>
    </row>
    <row r="51" spans="1:21" ht="28.5">
      <c r="A51" s="68" t="s">
        <v>162</v>
      </c>
      <c r="B51" s="5"/>
      <c r="C51" s="5"/>
      <c r="D51" s="5"/>
      <c r="E51" s="259">
        <v>13</v>
      </c>
      <c r="F51" s="5"/>
      <c r="G51" s="5"/>
      <c r="H51" s="5"/>
      <c r="I51" s="5"/>
      <c r="J51" s="259"/>
      <c r="K51" s="263">
        <v>13</v>
      </c>
      <c r="L51" s="5"/>
      <c r="M51" s="5"/>
      <c r="N51" s="259">
        <v>10</v>
      </c>
      <c r="O51" s="5"/>
      <c r="P51" s="5"/>
      <c r="Q51" s="5"/>
      <c r="R51" s="5"/>
      <c r="S51" s="5"/>
      <c r="T51" s="5"/>
      <c r="U51" s="5"/>
    </row>
    <row r="52" spans="1:21" ht="15">
      <c r="A52" s="5"/>
      <c r="B52" s="5"/>
      <c r="C52" s="5"/>
      <c r="D52" s="5"/>
      <c r="E52" s="5"/>
      <c r="F52" s="5"/>
      <c r="G52" s="5"/>
      <c r="H52" s="5"/>
      <c r="I52" s="5"/>
      <c r="J52" s="25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">
      <c r="A53" s="261" t="s">
        <v>55</v>
      </c>
      <c r="B53" s="5"/>
      <c r="C53" s="5"/>
      <c r="D53" s="5"/>
      <c r="E53" s="5"/>
      <c r="F53" s="5"/>
      <c r="G53" s="5"/>
      <c r="H53" s="5"/>
      <c r="I53" s="5"/>
      <c r="J53" s="25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28.5">
      <c r="A54" s="68" t="s">
        <v>171</v>
      </c>
      <c r="B54" s="5"/>
      <c r="C54" s="5"/>
      <c r="D54" s="5"/>
      <c r="E54" s="259">
        <v>5</v>
      </c>
      <c r="F54" s="259">
        <v>4</v>
      </c>
      <c r="G54" s="5"/>
      <c r="H54" s="259">
        <v>20</v>
      </c>
      <c r="I54" s="260">
        <v>3</v>
      </c>
      <c r="J54" s="259">
        <v>17</v>
      </c>
      <c r="K54" s="263">
        <v>3</v>
      </c>
      <c r="L54" s="259">
        <v>1</v>
      </c>
      <c r="M54" s="259">
        <v>2</v>
      </c>
      <c r="N54" s="259">
        <v>0</v>
      </c>
      <c r="O54" s="5"/>
      <c r="P54" s="5"/>
      <c r="Q54" s="5"/>
      <c r="R54" s="5"/>
      <c r="S54" s="5"/>
      <c r="T54" s="5"/>
      <c r="U54" s="5"/>
    </row>
    <row r="55" spans="1:21" ht="18.75">
      <c r="A55" s="68" t="s">
        <v>169</v>
      </c>
      <c r="B55" s="5"/>
      <c r="C55" s="5"/>
      <c r="D55" s="5"/>
      <c r="E55" s="259">
        <v>50</v>
      </c>
      <c r="F55" s="259">
        <v>6</v>
      </c>
      <c r="G55" s="5"/>
      <c r="H55" s="259">
        <v>20</v>
      </c>
      <c r="I55" s="260">
        <v>34</v>
      </c>
      <c r="J55" s="5"/>
      <c r="K55" s="263">
        <v>95</v>
      </c>
      <c r="L55" s="259">
        <v>70</v>
      </c>
      <c r="M55" s="259">
        <v>7</v>
      </c>
      <c r="N55" s="259">
        <v>56</v>
      </c>
      <c r="O55" s="5"/>
      <c r="P55" s="5"/>
      <c r="Q55" s="5"/>
      <c r="R55" s="5"/>
      <c r="S55" s="5"/>
      <c r="T55" s="5"/>
      <c r="U55" s="5"/>
    </row>
    <row r="56" spans="1:21" ht="18.75">
      <c r="A56" s="68" t="s">
        <v>168</v>
      </c>
      <c r="B56" s="5"/>
      <c r="C56" s="5"/>
      <c r="D56" s="5"/>
      <c r="E56" s="259">
        <v>7</v>
      </c>
      <c r="F56" s="259">
        <v>77</v>
      </c>
      <c r="G56" s="5"/>
      <c r="H56" s="259">
        <v>10</v>
      </c>
      <c r="I56" s="260">
        <v>6</v>
      </c>
      <c r="J56" s="5"/>
      <c r="K56" s="263">
        <v>8</v>
      </c>
      <c r="L56" s="5"/>
      <c r="M56" s="259">
        <v>11</v>
      </c>
      <c r="N56" s="259">
        <v>37</v>
      </c>
      <c r="O56" s="5"/>
      <c r="P56" s="5"/>
      <c r="Q56" s="5"/>
      <c r="R56" s="5"/>
      <c r="S56" s="5"/>
      <c r="T56" s="5"/>
      <c r="U56" s="5"/>
    </row>
    <row r="57" spans="1:21" ht="18.75">
      <c r="A57" s="68" t="s">
        <v>167</v>
      </c>
      <c r="B57" s="5"/>
      <c r="C57" s="5"/>
      <c r="D57" s="5"/>
      <c r="E57" s="259">
        <v>3</v>
      </c>
      <c r="F57" s="5"/>
      <c r="G57" s="5"/>
      <c r="H57" s="259">
        <v>15</v>
      </c>
      <c r="I57" s="260">
        <v>23</v>
      </c>
      <c r="J57" s="259">
        <v>11</v>
      </c>
      <c r="K57" s="263">
        <v>5</v>
      </c>
      <c r="L57" s="259">
        <v>4</v>
      </c>
      <c r="M57" s="5"/>
      <c r="N57" s="259">
        <v>10</v>
      </c>
      <c r="O57" s="5"/>
      <c r="P57" s="5"/>
      <c r="Q57" s="5"/>
      <c r="R57" s="5"/>
      <c r="S57" s="5"/>
      <c r="T57" s="5"/>
      <c r="U57" s="5"/>
    </row>
    <row r="58" spans="1:21" ht="18.75">
      <c r="A58" s="68" t="s">
        <v>166</v>
      </c>
      <c r="B58" s="5"/>
      <c r="C58" s="5"/>
      <c r="D58" s="5"/>
      <c r="E58" s="259">
        <v>9</v>
      </c>
      <c r="F58" s="5"/>
      <c r="G58" s="5"/>
      <c r="H58" s="5"/>
      <c r="I58" s="5"/>
      <c r="J58" s="5"/>
      <c r="K58" s="263">
        <v>21</v>
      </c>
      <c r="L58" s="5"/>
      <c r="M58" s="5"/>
      <c r="N58" s="259">
        <v>2</v>
      </c>
      <c r="O58" s="5"/>
      <c r="P58" s="5"/>
      <c r="Q58" s="5"/>
      <c r="R58" s="5"/>
      <c r="S58" s="5"/>
      <c r="T58" s="5"/>
      <c r="U58" s="5"/>
    </row>
    <row r="59" spans="1:21" ht="28.5">
      <c r="A59" s="68" t="s">
        <v>165</v>
      </c>
      <c r="B59" s="5"/>
      <c r="C59" s="5"/>
      <c r="D59" s="5"/>
      <c r="E59" s="259">
        <v>26</v>
      </c>
      <c r="F59" s="5"/>
      <c r="G59" s="5"/>
      <c r="H59" s="5"/>
      <c r="I59" s="5"/>
      <c r="J59" s="5"/>
      <c r="K59" s="263">
        <v>38</v>
      </c>
      <c r="L59" s="259">
        <v>29</v>
      </c>
      <c r="M59" s="5"/>
      <c r="N59" s="259">
        <v>0</v>
      </c>
      <c r="O59" s="5"/>
      <c r="P59" s="5"/>
      <c r="Q59" s="5"/>
      <c r="R59" s="5"/>
      <c r="S59" s="5"/>
      <c r="T59" s="5"/>
      <c r="U59" s="5"/>
    </row>
    <row r="60" spans="1:21" ht="28.5">
      <c r="A60" s="68" t="s">
        <v>164</v>
      </c>
      <c r="B60" s="5"/>
      <c r="C60" s="5"/>
      <c r="D60" s="5"/>
      <c r="E60" s="259">
        <v>18</v>
      </c>
      <c r="F60" s="5"/>
      <c r="G60" s="5"/>
      <c r="H60" s="5"/>
      <c r="I60" s="5"/>
      <c r="J60" s="5"/>
      <c r="K60" s="263">
        <v>29</v>
      </c>
      <c r="L60" s="5"/>
      <c r="M60" s="5"/>
      <c r="N60" s="259">
        <v>26</v>
      </c>
      <c r="O60" s="5"/>
      <c r="P60" s="5"/>
      <c r="Q60" s="5"/>
      <c r="R60" s="5"/>
      <c r="S60" s="5"/>
      <c r="T60" s="5"/>
      <c r="U60" s="5"/>
    </row>
    <row r="61" spans="1:21" ht="28.5">
      <c r="A61" s="68" t="s">
        <v>163</v>
      </c>
      <c r="B61" s="5"/>
      <c r="C61" s="5"/>
      <c r="D61" s="5"/>
      <c r="E61" s="259">
        <v>39</v>
      </c>
      <c r="F61" s="5"/>
      <c r="G61" s="5"/>
      <c r="H61" s="5"/>
      <c r="I61" s="259">
        <v>16</v>
      </c>
      <c r="J61" s="5"/>
      <c r="K61" s="263">
        <v>18</v>
      </c>
      <c r="L61" s="5"/>
      <c r="M61" s="5"/>
      <c r="N61" s="259">
        <v>15</v>
      </c>
      <c r="O61" s="5"/>
      <c r="P61" s="5"/>
      <c r="Q61" s="5"/>
      <c r="R61" s="5"/>
      <c r="S61" s="5"/>
      <c r="T61" s="5"/>
      <c r="U61" s="5"/>
    </row>
    <row r="62" spans="1:21" ht="28.5">
      <c r="A62" s="68" t="s">
        <v>162</v>
      </c>
      <c r="B62" s="5"/>
      <c r="C62" s="5"/>
      <c r="D62" s="5"/>
      <c r="E62" s="259">
        <v>13</v>
      </c>
      <c r="F62" s="5"/>
      <c r="G62" s="5"/>
      <c r="H62" s="5"/>
      <c r="I62" s="5"/>
      <c r="J62" s="5"/>
      <c r="K62" s="263">
        <v>13</v>
      </c>
      <c r="L62" s="5"/>
      <c r="M62" s="5"/>
      <c r="N62" s="259">
        <v>10</v>
      </c>
      <c r="O62" s="5"/>
      <c r="P62" s="5"/>
      <c r="Q62" s="5"/>
      <c r="R62" s="5"/>
      <c r="S62" s="5"/>
      <c r="T62" s="5"/>
      <c r="U62" s="5"/>
    </row>
    <row r="63" spans="1:2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5">
      <c r="A64" s="261" t="s">
        <v>56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28.5">
      <c r="A65" s="68" t="s">
        <v>171</v>
      </c>
      <c r="B65" s="5"/>
      <c r="C65" s="5"/>
      <c r="D65" s="5"/>
      <c r="E65" s="259">
        <v>2</v>
      </c>
      <c r="F65" s="259">
        <v>2</v>
      </c>
      <c r="G65" s="5"/>
      <c r="H65" s="5"/>
      <c r="I65" s="260">
        <v>2</v>
      </c>
      <c r="J65" s="259">
        <v>3</v>
      </c>
      <c r="K65" s="263">
        <v>2</v>
      </c>
      <c r="L65" s="259">
        <v>3</v>
      </c>
      <c r="M65" s="5"/>
      <c r="N65" s="259">
        <v>0</v>
      </c>
      <c r="O65" s="5"/>
      <c r="P65" s="5"/>
      <c r="Q65" s="5"/>
      <c r="R65" s="5"/>
      <c r="S65" s="5"/>
      <c r="T65" s="5"/>
      <c r="U65" s="5"/>
    </row>
    <row r="66" spans="1:21" ht="18.75">
      <c r="A66" s="68" t="s">
        <v>169</v>
      </c>
      <c r="B66" s="5"/>
      <c r="C66" s="5"/>
      <c r="D66" s="5"/>
      <c r="E66" s="259">
        <v>0</v>
      </c>
      <c r="F66" s="259">
        <v>0</v>
      </c>
      <c r="G66" s="5"/>
      <c r="H66" s="5"/>
      <c r="I66" s="260">
        <v>0</v>
      </c>
      <c r="J66" s="5"/>
      <c r="K66" s="263">
        <v>0</v>
      </c>
      <c r="L66" s="259">
        <v>1</v>
      </c>
      <c r="M66" s="5"/>
      <c r="N66" s="259">
        <v>0</v>
      </c>
      <c r="O66" s="5"/>
      <c r="P66" s="5"/>
      <c r="Q66" s="5"/>
      <c r="R66" s="5"/>
      <c r="S66" s="5"/>
      <c r="T66" s="5"/>
      <c r="U66" s="5"/>
    </row>
    <row r="67" spans="1:21" ht="18.75">
      <c r="A67" s="68" t="s">
        <v>168</v>
      </c>
      <c r="B67" s="5"/>
      <c r="C67" s="5"/>
      <c r="D67" s="5"/>
      <c r="E67" s="259">
        <v>0</v>
      </c>
      <c r="F67" s="259">
        <v>1</v>
      </c>
      <c r="G67" s="5"/>
      <c r="H67" s="5"/>
      <c r="I67" s="260">
        <v>0</v>
      </c>
      <c r="J67" s="5"/>
      <c r="K67" s="263">
        <v>0</v>
      </c>
      <c r="L67" s="5"/>
      <c r="M67" s="5"/>
      <c r="N67" s="259">
        <v>0</v>
      </c>
      <c r="O67" s="5"/>
      <c r="P67" s="5"/>
      <c r="Q67" s="5"/>
      <c r="R67" s="5"/>
      <c r="S67" s="5"/>
      <c r="T67" s="5"/>
      <c r="U67" s="5"/>
    </row>
    <row r="68" spans="1:21" ht="18.75">
      <c r="A68" s="68" t="s">
        <v>167</v>
      </c>
      <c r="B68" s="5"/>
      <c r="C68" s="5"/>
      <c r="D68" s="5"/>
      <c r="E68" s="259">
        <v>0</v>
      </c>
      <c r="F68" s="5"/>
      <c r="G68" s="5"/>
      <c r="H68" s="5"/>
      <c r="I68" s="260">
        <v>0</v>
      </c>
      <c r="J68" s="5"/>
      <c r="K68" s="263">
        <v>0</v>
      </c>
      <c r="L68" s="5"/>
      <c r="M68" s="5"/>
      <c r="N68" s="259">
        <v>0</v>
      </c>
      <c r="O68" s="5"/>
      <c r="P68" s="5"/>
      <c r="Q68" s="5"/>
      <c r="R68" s="5"/>
      <c r="S68" s="5"/>
      <c r="T68" s="5"/>
      <c r="U68" s="5"/>
    </row>
    <row r="69" spans="1:21" ht="18.75">
      <c r="A69" s="68" t="s">
        <v>166</v>
      </c>
      <c r="B69" s="5"/>
      <c r="C69" s="5"/>
      <c r="D69" s="5"/>
      <c r="E69" s="259">
        <v>0</v>
      </c>
      <c r="F69" s="5"/>
      <c r="G69" s="5"/>
      <c r="H69" s="5"/>
      <c r="I69" s="5"/>
      <c r="J69" s="5"/>
      <c r="K69" s="263">
        <v>0</v>
      </c>
      <c r="L69" s="5"/>
      <c r="M69" s="5"/>
      <c r="N69" s="259">
        <v>0</v>
      </c>
      <c r="O69" s="5"/>
      <c r="P69" s="5"/>
      <c r="Q69" s="5"/>
      <c r="R69" s="5"/>
      <c r="S69" s="5"/>
      <c r="T69" s="5"/>
      <c r="U69" s="5"/>
    </row>
    <row r="70" spans="1:21" ht="28.5">
      <c r="A70" s="68" t="s">
        <v>165</v>
      </c>
      <c r="B70" s="5"/>
      <c r="C70" s="5"/>
      <c r="D70" s="5"/>
      <c r="E70" s="259">
        <v>0</v>
      </c>
      <c r="F70" s="5"/>
      <c r="G70" s="5"/>
      <c r="H70" s="5"/>
      <c r="I70" s="5"/>
      <c r="J70" s="5"/>
      <c r="K70" s="263">
        <v>0</v>
      </c>
      <c r="L70" s="5"/>
      <c r="M70" s="5"/>
      <c r="N70" s="259">
        <v>0</v>
      </c>
      <c r="O70" s="5"/>
      <c r="P70" s="5"/>
      <c r="Q70" s="5"/>
      <c r="R70" s="5"/>
      <c r="S70" s="5"/>
      <c r="T70" s="5"/>
      <c r="U70" s="5"/>
    </row>
    <row r="71" spans="1:21" ht="28.5">
      <c r="A71" s="68" t="s">
        <v>164</v>
      </c>
      <c r="B71" s="5"/>
      <c r="C71" s="5"/>
      <c r="D71" s="5"/>
      <c r="E71" s="259">
        <v>0</v>
      </c>
      <c r="F71" s="5"/>
      <c r="G71" s="5"/>
      <c r="H71" s="5"/>
      <c r="I71" s="5"/>
      <c r="J71" s="5"/>
      <c r="K71" s="263">
        <v>0</v>
      </c>
      <c r="L71" s="5"/>
      <c r="M71" s="5"/>
      <c r="N71" s="259">
        <v>0</v>
      </c>
      <c r="O71" s="5"/>
      <c r="P71" s="5"/>
      <c r="Q71" s="5"/>
      <c r="R71" s="5"/>
      <c r="S71" s="5"/>
      <c r="T71" s="5"/>
      <c r="U71" s="5"/>
    </row>
    <row r="72" spans="1:21" ht="28.5">
      <c r="A72" s="68" t="s">
        <v>163</v>
      </c>
      <c r="B72" s="5"/>
      <c r="C72" s="5"/>
      <c r="D72" s="5"/>
      <c r="E72" s="259">
        <v>0</v>
      </c>
      <c r="F72" s="5"/>
      <c r="G72" s="5"/>
      <c r="H72" s="5"/>
      <c r="I72" s="5"/>
      <c r="J72" s="259">
        <v>2</v>
      </c>
      <c r="K72" s="263">
        <v>0</v>
      </c>
      <c r="L72" s="5"/>
      <c r="M72" s="5"/>
      <c r="N72" s="259">
        <v>0</v>
      </c>
      <c r="O72" s="5"/>
      <c r="P72" s="5"/>
      <c r="Q72" s="5"/>
      <c r="R72" s="5"/>
      <c r="S72" s="5"/>
      <c r="T72" s="5"/>
      <c r="U72" s="5"/>
    </row>
    <row r="73" spans="1:21" ht="28.5">
      <c r="A73" s="68" t="s">
        <v>162</v>
      </c>
      <c r="B73" s="5"/>
      <c r="C73" s="5"/>
      <c r="D73" s="5"/>
      <c r="E73" s="259">
        <v>8</v>
      </c>
      <c r="F73" s="5"/>
      <c r="G73" s="5"/>
      <c r="H73" s="5"/>
      <c r="I73" s="5"/>
      <c r="J73" s="5"/>
      <c r="K73" s="263">
        <v>0</v>
      </c>
      <c r="L73" s="5"/>
      <c r="M73" s="5"/>
      <c r="N73" s="259">
        <v>0</v>
      </c>
      <c r="O73" s="5"/>
      <c r="P73" s="5"/>
      <c r="Q73" s="5"/>
      <c r="R73" s="5"/>
      <c r="S73" s="5"/>
      <c r="T73" s="5"/>
      <c r="U73" s="5"/>
    </row>
    <row r="74" spans="1:2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60">
      <c r="A75" s="264" t="s">
        <v>52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ht="18.75">
      <c r="A76" s="5"/>
      <c r="B76" s="5"/>
      <c r="C76" s="5"/>
      <c r="D76" s="5"/>
      <c r="E76" s="259">
        <v>36</v>
      </c>
      <c r="F76" s="5"/>
      <c r="G76" s="5"/>
      <c r="H76" s="5"/>
      <c r="I76" s="260">
        <v>46</v>
      </c>
      <c r="J76" s="259">
        <v>52</v>
      </c>
      <c r="K76" s="263">
        <v>44</v>
      </c>
      <c r="L76" s="259">
        <v>30</v>
      </c>
      <c r="M76" s="259">
        <v>20</v>
      </c>
      <c r="N76" s="5"/>
      <c r="O76" s="5"/>
      <c r="P76" s="5"/>
      <c r="Q76" s="5"/>
      <c r="R76" s="5"/>
      <c r="S76" s="5"/>
      <c r="T76" s="5"/>
      <c r="U76" s="5"/>
    </row>
    <row r="77" spans="1:21" ht="18.75">
      <c r="A77" s="5"/>
      <c r="B77" s="5"/>
      <c r="C77" s="5"/>
      <c r="D77" s="5"/>
      <c r="E77" s="259">
        <v>72</v>
      </c>
      <c r="F77" s="5"/>
      <c r="G77" s="5"/>
      <c r="H77" s="5"/>
      <c r="I77" s="260">
        <v>94</v>
      </c>
      <c r="J77" s="259">
        <v>26</v>
      </c>
      <c r="K77" s="263">
        <v>121</v>
      </c>
      <c r="L77" s="259">
        <v>120</v>
      </c>
      <c r="M77" s="259">
        <v>20</v>
      </c>
      <c r="N77" s="5"/>
      <c r="O77" s="5"/>
      <c r="P77" s="5"/>
      <c r="Q77" s="5"/>
      <c r="R77" s="5"/>
      <c r="S77" s="5"/>
      <c r="T77" s="5"/>
      <c r="U77" s="5"/>
    </row>
    <row r="78" spans="1:21" ht="18.75">
      <c r="A78" s="5"/>
      <c r="B78" s="5"/>
      <c r="C78" s="5"/>
      <c r="D78" s="5"/>
      <c r="E78" s="259">
        <v>18</v>
      </c>
      <c r="F78" s="5"/>
      <c r="G78" s="5"/>
      <c r="H78" s="5"/>
      <c r="I78" s="260">
        <v>23</v>
      </c>
      <c r="J78" s="259">
        <v>26</v>
      </c>
      <c r="K78" s="263">
        <v>21</v>
      </c>
      <c r="L78" s="5"/>
      <c r="M78" s="259">
        <v>11</v>
      </c>
      <c r="N78" s="5"/>
      <c r="O78" s="5"/>
      <c r="P78" s="5"/>
      <c r="Q78" s="5"/>
      <c r="R78" s="5"/>
      <c r="S78" s="5"/>
      <c r="T78" s="5"/>
      <c r="U78" s="5"/>
    </row>
    <row r="79" spans="1:21" ht="18.75">
      <c r="A79" s="5"/>
      <c r="B79" s="5"/>
      <c r="C79" s="5"/>
      <c r="D79" s="5"/>
      <c r="E79" s="259">
        <v>18</v>
      </c>
      <c r="F79" s="5"/>
      <c r="G79" s="5"/>
      <c r="H79" s="5"/>
      <c r="I79" s="260">
        <v>46</v>
      </c>
      <c r="J79" s="5"/>
      <c r="K79" s="263">
        <v>21</v>
      </c>
      <c r="L79" s="259">
        <v>20</v>
      </c>
      <c r="M79" s="5"/>
      <c r="N79" s="5"/>
      <c r="O79" s="5"/>
      <c r="P79" s="5"/>
      <c r="Q79" s="5"/>
      <c r="R79" s="5"/>
      <c r="S79" s="5"/>
      <c r="T79" s="5"/>
      <c r="U79" s="5"/>
    </row>
    <row r="80" spans="1:21" ht="18.75">
      <c r="A80" s="5"/>
      <c r="B80" s="5"/>
      <c r="C80" s="5"/>
      <c r="D80" s="5"/>
      <c r="E80" s="259">
        <v>18</v>
      </c>
      <c r="F80" s="5"/>
      <c r="G80" s="5"/>
      <c r="H80" s="5"/>
      <c r="I80" s="5"/>
      <c r="J80" s="5"/>
      <c r="K80" s="263">
        <v>42</v>
      </c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ht="18.75">
      <c r="A81" s="5"/>
      <c r="B81" s="5"/>
      <c r="C81" s="5"/>
      <c r="D81" s="5"/>
      <c r="E81" s="259">
        <v>36</v>
      </c>
      <c r="F81" s="5"/>
      <c r="G81" s="5"/>
      <c r="H81" s="5"/>
      <c r="I81" s="5"/>
      <c r="J81" s="5"/>
      <c r="K81" s="263">
        <v>63</v>
      </c>
      <c r="L81" s="259">
        <v>50</v>
      </c>
      <c r="M81" s="5"/>
      <c r="N81" s="5"/>
      <c r="O81" s="5"/>
      <c r="P81" s="5"/>
      <c r="Q81" s="5"/>
      <c r="R81" s="5"/>
      <c r="S81" s="5"/>
      <c r="T81" s="5"/>
      <c r="U81" s="5"/>
    </row>
    <row r="82" spans="1:21" ht="18.75">
      <c r="A82" s="5"/>
      <c r="B82" s="5"/>
      <c r="C82" s="5"/>
      <c r="D82" s="5"/>
      <c r="E82" s="259">
        <v>36</v>
      </c>
      <c r="F82" s="5"/>
      <c r="G82" s="5"/>
      <c r="H82" s="5"/>
      <c r="I82" s="5"/>
      <c r="J82" s="5"/>
      <c r="K82" s="263">
        <v>42</v>
      </c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ht="18.75">
      <c r="A83" s="5"/>
      <c r="B83" s="5"/>
      <c r="C83" s="5"/>
      <c r="D83" s="5"/>
      <c r="E83" s="259">
        <v>72</v>
      </c>
      <c r="F83" s="5"/>
      <c r="G83" s="5"/>
      <c r="H83" s="5"/>
      <c r="I83" s="5"/>
      <c r="J83" s="5"/>
      <c r="K83" s="263">
        <v>63</v>
      </c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18.75">
      <c r="A84" s="5"/>
      <c r="B84" s="5"/>
      <c r="C84" s="5"/>
      <c r="D84" s="5"/>
      <c r="E84" s="259">
        <v>72</v>
      </c>
      <c r="F84" s="5"/>
      <c r="G84" s="5"/>
      <c r="H84" s="5"/>
      <c r="I84" s="5"/>
      <c r="J84" s="5"/>
      <c r="K84" s="263">
        <v>63</v>
      </c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ht="30">
      <c r="A85" s="261" t="s">
        <v>53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ht="18.75">
      <c r="A86" s="5"/>
      <c r="B86" s="5"/>
      <c r="C86" s="5"/>
      <c r="D86" s="5"/>
      <c r="E86" s="259">
        <v>29</v>
      </c>
      <c r="F86" s="5"/>
      <c r="G86" s="5"/>
      <c r="H86" s="5"/>
      <c r="I86" s="260">
        <v>41</v>
      </c>
      <c r="J86" s="259">
        <v>32</v>
      </c>
      <c r="K86" s="263">
        <v>39</v>
      </c>
      <c r="L86" s="259">
        <v>26</v>
      </c>
      <c r="M86" s="259">
        <v>18</v>
      </c>
      <c r="N86" s="5"/>
      <c r="O86" s="5"/>
      <c r="P86" s="5"/>
      <c r="Q86" s="5"/>
      <c r="R86" s="5"/>
      <c r="S86" s="5"/>
      <c r="T86" s="5"/>
      <c r="U86" s="5"/>
    </row>
    <row r="87" spans="1:21" ht="18.75">
      <c r="A87" s="5"/>
      <c r="B87" s="5"/>
      <c r="C87" s="5"/>
      <c r="D87" s="5"/>
      <c r="E87" s="259">
        <v>22</v>
      </c>
      <c r="F87" s="5"/>
      <c r="G87" s="5"/>
      <c r="H87" s="5"/>
      <c r="I87" s="260">
        <v>58</v>
      </c>
      <c r="J87" s="259">
        <v>15</v>
      </c>
      <c r="K87" s="263">
        <v>26</v>
      </c>
      <c r="L87" s="259">
        <v>49</v>
      </c>
      <c r="M87" s="259">
        <v>13</v>
      </c>
      <c r="N87" s="5"/>
      <c r="O87" s="5"/>
      <c r="P87" s="5"/>
      <c r="Q87" s="5"/>
      <c r="R87" s="5"/>
      <c r="S87" s="5"/>
      <c r="T87" s="5"/>
      <c r="U87" s="5"/>
    </row>
    <row r="88" spans="1:21" ht="18.75">
      <c r="A88" s="5"/>
      <c r="B88" s="5"/>
      <c r="C88" s="5"/>
      <c r="D88" s="5"/>
      <c r="E88" s="259">
        <v>11</v>
      </c>
      <c r="F88" s="5"/>
      <c r="G88" s="5"/>
      <c r="H88" s="5"/>
      <c r="I88" s="260">
        <v>17</v>
      </c>
      <c r="J88" s="259">
        <v>8</v>
      </c>
      <c r="K88" s="263">
        <v>13</v>
      </c>
      <c r="L88" s="5"/>
      <c r="M88" s="259">
        <v>20</v>
      </c>
      <c r="N88" s="5"/>
      <c r="O88" s="5"/>
      <c r="P88" s="5"/>
      <c r="Q88" s="5"/>
      <c r="R88" s="5"/>
      <c r="S88" s="5"/>
      <c r="T88" s="5"/>
      <c r="U88" s="5"/>
    </row>
    <row r="89" spans="1:21" ht="18.75">
      <c r="A89" s="5"/>
      <c r="B89" s="5"/>
      <c r="C89" s="5"/>
      <c r="D89" s="5"/>
      <c r="E89" s="259">
        <v>15</v>
      </c>
      <c r="F89" s="5"/>
      <c r="G89" s="5"/>
      <c r="H89" s="5"/>
      <c r="I89" s="260">
        <v>23</v>
      </c>
      <c r="J89" s="5"/>
      <c r="K89" s="263">
        <v>16</v>
      </c>
      <c r="L89" s="259">
        <v>16</v>
      </c>
      <c r="M89" s="5"/>
      <c r="N89" s="5"/>
      <c r="O89" s="5"/>
      <c r="P89" s="5"/>
      <c r="Q89" s="5"/>
      <c r="R89" s="5"/>
      <c r="S89" s="5"/>
      <c r="T89" s="5"/>
      <c r="U89" s="5"/>
    </row>
    <row r="90" spans="1:21" ht="18.75">
      <c r="A90" s="5"/>
      <c r="B90" s="5"/>
      <c r="C90" s="5"/>
      <c r="D90" s="5"/>
      <c r="E90" s="259">
        <v>15</v>
      </c>
      <c r="F90" s="5"/>
      <c r="G90" s="5"/>
      <c r="H90" s="5"/>
      <c r="I90" s="5"/>
      <c r="J90" s="5"/>
      <c r="K90" s="263">
        <v>21</v>
      </c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ht="18.75">
      <c r="A91" s="5"/>
      <c r="B91" s="5"/>
      <c r="C91" s="5"/>
      <c r="D91" s="5"/>
      <c r="E91" s="259">
        <v>10</v>
      </c>
      <c r="F91" s="5"/>
      <c r="G91" s="5"/>
      <c r="H91" s="5"/>
      <c r="I91" s="5"/>
      <c r="J91" s="5"/>
      <c r="K91" s="263">
        <v>25</v>
      </c>
      <c r="L91" s="259">
        <v>21</v>
      </c>
      <c r="M91" s="5"/>
      <c r="N91" s="5"/>
      <c r="O91" s="5"/>
      <c r="P91" s="5"/>
      <c r="Q91" s="5"/>
      <c r="R91" s="5"/>
      <c r="S91" s="5"/>
      <c r="T91" s="5"/>
      <c r="U91" s="5"/>
    </row>
    <row r="92" spans="1:21" ht="18.75">
      <c r="A92" s="5"/>
      <c r="B92" s="5"/>
      <c r="C92" s="5"/>
      <c r="D92" s="5"/>
      <c r="E92" s="259">
        <v>18</v>
      </c>
      <c r="F92" s="5"/>
      <c r="G92" s="5"/>
      <c r="H92" s="5"/>
      <c r="I92" s="5"/>
      <c r="J92" s="5"/>
      <c r="K92" s="263">
        <v>13</v>
      </c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ht="18.75">
      <c r="A93" s="5"/>
      <c r="B93" s="5"/>
      <c r="C93" s="5"/>
      <c r="D93" s="5"/>
      <c r="E93" s="259">
        <v>33</v>
      </c>
      <c r="F93" s="5"/>
      <c r="G93" s="5"/>
      <c r="H93" s="5"/>
      <c r="I93" s="5"/>
      <c r="J93" s="5"/>
      <c r="K93" s="263">
        <v>45</v>
      </c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ht="18.75">
      <c r="A94" s="5"/>
      <c r="B94" s="5"/>
      <c r="C94" s="5"/>
      <c r="D94" s="5"/>
      <c r="E94" s="259">
        <v>59</v>
      </c>
      <c r="F94" s="5"/>
      <c r="G94" s="5"/>
      <c r="H94" s="5"/>
      <c r="I94" s="5"/>
      <c r="J94" s="5"/>
      <c r="K94" s="263">
        <v>50</v>
      </c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ht="30">
      <c r="A99" s="261" t="s">
        <v>54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ht="105">
      <c r="A100" s="5"/>
      <c r="B100" s="5"/>
      <c r="C100" s="5"/>
      <c r="D100" s="5"/>
      <c r="E100" s="265" t="s">
        <v>170</v>
      </c>
      <c r="F100" s="5"/>
      <c r="G100" s="5"/>
      <c r="H100" s="5"/>
      <c r="I100" s="260">
        <v>20</v>
      </c>
      <c r="J100" s="5"/>
      <c r="K100" s="265" t="s">
        <v>170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ht="15">
      <c r="A101" s="5"/>
      <c r="B101" s="5"/>
      <c r="C101" s="5"/>
      <c r="D101" s="5"/>
      <c r="E101" s="5"/>
      <c r="F101" s="5"/>
      <c r="G101" s="5"/>
      <c r="H101" s="5"/>
      <c r="I101" s="260">
        <v>23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ht="15">
      <c r="A102" s="5"/>
      <c r="B102" s="5"/>
      <c r="C102" s="5"/>
      <c r="D102" s="5"/>
      <c r="E102" s="5"/>
      <c r="F102" s="5"/>
      <c r="G102" s="5"/>
      <c r="H102" s="5"/>
      <c r="I102" s="260">
        <v>7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ht="15">
      <c r="A103" s="5"/>
      <c r="B103" s="5"/>
      <c r="C103" s="5"/>
      <c r="D103" s="5"/>
      <c r="E103" s="5"/>
      <c r="F103" s="5"/>
      <c r="G103" s="5"/>
      <c r="H103" s="5"/>
      <c r="I103" s="260">
        <v>23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</sheetData>
  <mergeCells count="39">
    <mergeCell ref="A2:B2"/>
    <mergeCell ref="A13:D13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4:D14"/>
    <mergeCell ref="A16:D16"/>
    <mergeCell ref="A17:D17"/>
    <mergeCell ref="A18:D18"/>
    <mergeCell ref="A19:D19"/>
    <mergeCell ref="A15:E15"/>
    <mergeCell ref="A32:D32"/>
    <mergeCell ref="A20:D20"/>
    <mergeCell ref="A21:D21"/>
    <mergeCell ref="A22:D22"/>
    <mergeCell ref="A23:D23"/>
    <mergeCell ref="A24:D24"/>
    <mergeCell ref="A25:D25"/>
    <mergeCell ref="A28:E28"/>
    <mergeCell ref="A26:D26"/>
    <mergeCell ref="A27:D27"/>
    <mergeCell ref="A29:D29"/>
    <mergeCell ref="A30:D30"/>
    <mergeCell ref="A31:D31"/>
    <mergeCell ref="A39:D39"/>
    <mergeCell ref="A40:D40"/>
    <mergeCell ref="A33:D33"/>
    <mergeCell ref="A34:D34"/>
    <mergeCell ref="A35:D35"/>
    <mergeCell ref="A36:D36"/>
    <mergeCell ref="A37:D37"/>
    <mergeCell ref="A38:D3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X73"/>
  <sheetViews>
    <sheetView showGridLines="0" topLeftCell="H41" workbookViewId="0">
      <selection activeCell="P43" sqref="P43:P45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6" width="22.25" customWidth="1"/>
    <col min="7" max="7" width="16.875" customWidth="1"/>
    <col min="8" max="8" width="16.25" customWidth="1"/>
    <col min="9" max="9" width="24.75" customWidth="1"/>
    <col min="10" max="10" width="17" customWidth="1"/>
    <col min="11" max="11" width="15.875" customWidth="1"/>
    <col min="12" max="12" width="22.75" customWidth="1"/>
    <col min="13" max="13" width="16" customWidth="1"/>
    <col min="14" max="14" width="16.375" customWidth="1"/>
    <col min="15" max="15" width="15.75" customWidth="1"/>
    <col min="16" max="16" width="19.875" customWidth="1"/>
    <col min="17" max="17" width="21.875" customWidth="1"/>
    <col min="18" max="18" width="20.125" customWidth="1"/>
    <col min="19" max="19" width="16.125" customWidth="1"/>
    <col min="20" max="20" width="21.375" customWidth="1"/>
    <col min="21" max="21" width="22.375" customWidth="1"/>
    <col min="22" max="22" width="19" customWidth="1"/>
    <col min="23" max="23" width="18.125" customWidth="1"/>
    <col min="24" max="24" width="19.875" customWidth="1"/>
  </cols>
  <sheetData>
    <row r="1" spans="2:23" ht="21">
      <c r="C1" s="1" t="s">
        <v>0</v>
      </c>
      <c r="D1" s="1" t="s">
        <v>347</v>
      </c>
      <c r="E1" s="1"/>
      <c r="F1" s="2"/>
      <c r="G1" s="2"/>
    </row>
    <row r="3" spans="2:23" ht="15">
      <c r="B3" s="3" t="s">
        <v>1</v>
      </c>
      <c r="C3" s="3"/>
      <c r="D3" s="3"/>
      <c r="E3" s="2"/>
      <c r="F3" s="2"/>
    </row>
    <row r="4" spans="2:23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3" ht="30" customHeight="1">
      <c r="B5" s="5">
        <v>1</v>
      </c>
      <c r="C5" s="304" t="s">
        <v>6</v>
      </c>
      <c r="D5" s="305" t="s">
        <v>85</v>
      </c>
      <c r="E5" s="305"/>
      <c r="F5" s="6">
        <v>18</v>
      </c>
    </row>
    <row r="6" spans="2:23" ht="30" customHeight="1">
      <c r="B6" s="5">
        <v>2</v>
      </c>
      <c r="C6" s="304"/>
      <c r="D6" s="306" t="s">
        <v>8</v>
      </c>
      <c r="E6" s="307"/>
      <c r="F6" s="6">
        <v>11</v>
      </c>
    </row>
    <row r="7" spans="2:23" ht="21.6" customHeight="1">
      <c r="B7" s="5">
        <v>3</v>
      </c>
      <c r="C7" s="304"/>
      <c r="D7" s="305" t="s">
        <v>207</v>
      </c>
      <c r="E7" s="305"/>
      <c r="F7" s="6">
        <v>23</v>
      </c>
    </row>
    <row r="8" spans="2:23" ht="27.6" customHeight="1">
      <c r="B8" s="5">
        <v>4</v>
      </c>
      <c r="C8" s="304" t="s">
        <v>10</v>
      </c>
      <c r="D8" s="305" t="s">
        <v>11</v>
      </c>
      <c r="E8" s="305"/>
      <c r="F8" s="6">
        <v>11</v>
      </c>
    </row>
    <row r="9" spans="2:23" ht="20.45" customHeight="1">
      <c r="B9" s="5">
        <v>5</v>
      </c>
      <c r="C9" s="304"/>
      <c r="D9" s="305" t="s">
        <v>348</v>
      </c>
      <c r="E9" s="305"/>
      <c r="F9" s="6">
        <v>11</v>
      </c>
    </row>
    <row r="10" spans="2:23" ht="15.6" customHeight="1">
      <c r="B10" s="5">
        <v>6</v>
      </c>
      <c r="C10" s="304" t="s">
        <v>13</v>
      </c>
      <c r="D10" s="306" t="s">
        <v>349</v>
      </c>
      <c r="E10" s="307"/>
      <c r="F10" s="6">
        <v>11</v>
      </c>
    </row>
    <row r="11" spans="2:23" ht="21" customHeight="1">
      <c r="B11" s="5">
        <v>7</v>
      </c>
      <c r="C11" s="304"/>
      <c r="D11" s="306" t="s">
        <v>350</v>
      </c>
      <c r="E11" s="307"/>
      <c r="F11" s="6">
        <v>16</v>
      </c>
    </row>
    <row r="12" spans="2:23" ht="15">
      <c r="B12" s="317" t="s">
        <v>16</v>
      </c>
      <c r="C12" s="317"/>
      <c r="D12" s="317"/>
      <c r="E12" s="317"/>
      <c r="F12" s="5">
        <v>2025</v>
      </c>
    </row>
    <row r="15" spans="2:23" ht="19.5" thickBot="1">
      <c r="H15" s="11">
        <v>881000</v>
      </c>
    </row>
    <row r="16" spans="2:23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</row>
    <row r="17" spans="2:24" ht="14.45" customHeight="1">
      <c r="B17" s="351" t="s">
        <v>2</v>
      </c>
      <c r="C17" s="353" t="s">
        <v>18</v>
      </c>
      <c r="D17" s="354"/>
      <c r="E17" s="355"/>
      <c r="F17" s="4" t="s">
        <v>351</v>
      </c>
      <c r="G17" s="4" t="s">
        <v>352</v>
      </c>
      <c r="H17" s="4" t="s">
        <v>353</v>
      </c>
      <c r="I17" s="4" t="s">
        <v>354</v>
      </c>
      <c r="J17" s="4" t="s">
        <v>355</v>
      </c>
      <c r="K17" s="4" t="s">
        <v>356</v>
      </c>
      <c r="L17" s="4" t="s">
        <v>357</v>
      </c>
      <c r="M17" s="4" t="s">
        <v>358</v>
      </c>
      <c r="N17" s="4" t="s">
        <v>359</v>
      </c>
      <c r="O17" s="4" t="s">
        <v>360</v>
      </c>
      <c r="P17" s="4" t="s">
        <v>361</v>
      </c>
      <c r="Q17" s="4" t="s">
        <v>362</v>
      </c>
      <c r="R17" s="4" t="s">
        <v>363</v>
      </c>
      <c r="S17" s="4" t="s">
        <v>364</v>
      </c>
      <c r="T17" s="4" t="s">
        <v>365</v>
      </c>
      <c r="U17" s="4" t="s">
        <v>366</v>
      </c>
      <c r="V17" s="4" t="s">
        <v>367</v>
      </c>
      <c r="W17" s="4" t="s">
        <v>368</v>
      </c>
      <c r="X17" s="356" t="s">
        <v>20</v>
      </c>
    </row>
    <row r="18" spans="2:24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56"/>
    </row>
    <row r="19" spans="2:24" ht="19.5" thickBot="1">
      <c r="B19" s="7">
        <v>1</v>
      </c>
      <c r="C19" s="347" t="s">
        <v>22</v>
      </c>
      <c r="D19" s="348"/>
      <c r="E19" s="360"/>
      <c r="F19" s="11">
        <v>2305000</v>
      </c>
      <c r="G19" s="11">
        <v>2930000</v>
      </c>
      <c r="H19" s="11">
        <v>1712000</v>
      </c>
      <c r="I19" s="11">
        <v>1775000</v>
      </c>
      <c r="J19" s="11">
        <v>3727500</v>
      </c>
      <c r="K19" s="11">
        <v>2773000</v>
      </c>
      <c r="L19" s="11">
        <v>1845000</v>
      </c>
      <c r="M19" s="11">
        <v>2595000</v>
      </c>
      <c r="N19" s="11">
        <v>2990000</v>
      </c>
      <c r="O19" s="11">
        <v>4072000</v>
      </c>
      <c r="P19" s="11">
        <v>9051000</v>
      </c>
      <c r="Q19" s="11">
        <v>1956000</v>
      </c>
      <c r="R19" s="11">
        <v>7779800</v>
      </c>
      <c r="S19" s="11">
        <v>3028000</v>
      </c>
      <c r="T19" s="11">
        <v>3979000</v>
      </c>
      <c r="U19" s="11">
        <v>4502500</v>
      </c>
      <c r="V19" s="11">
        <v>3500000</v>
      </c>
      <c r="W19" s="11">
        <v>145000</v>
      </c>
      <c r="X19" s="12">
        <f>SUM(F19:W19)</f>
        <v>60665800</v>
      </c>
    </row>
    <row r="20" spans="2:24" ht="19.5" thickBot="1">
      <c r="B20" s="7">
        <v>2</v>
      </c>
      <c r="C20" s="347" t="s">
        <v>23</v>
      </c>
      <c r="D20" s="348"/>
      <c r="E20" s="360"/>
      <c r="F20" s="11">
        <v>0</v>
      </c>
      <c r="G20" s="11">
        <v>0</v>
      </c>
      <c r="H20" s="11">
        <v>33500</v>
      </c>
      <c r="I20" s="11">
        <v>0</v>
      </c>
      <c r="J20" s="11">
        <v>0</v>
      </c>
      <c r="K20" s="11"/>
      <c r="L20" s="11">
        <v>0</v>
      </c>
      <c r="M20" s="11">
        <v>0</v>
      </c>
      <c r="N20" s="11">
        <v>0</v>
      </c>
      <c r="O20" s="11">
        <v>33500</v>
      </c>
      <c r="P20" s="11">
        <v>0</v>
      </c>
      <c r="Q20" s="11">
        <v>0</v>
      </c>
      <c r="R20" s="11">
        <v>50000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2">
        <f>SUM(F20:W20)</f>
        <v>117000</v>
      </c>
    </row>
    <row r="21" spans="2:24" ht="19.5" thickBot="1">
      <c r="B21" s="7">
        <v>3</v>
      </c>
      <c r="C21" s="347" t="s">
        <v>24</v>
      </c>
      <c r="D21" s="348"/>
      <c r="E21" s="360"/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2">
        <f>SUM(F21:W21)</f>
        <v>0</v>
      </c>
    </row>
    <row r="22" spans="2:24" ht="19.5" thickBot="1">
      <c r="B22" s="7">
        <v>4</v>
      </c>
      <c r="C22" s="347" t="s">
        <v>25</v>
      </c>
      <c r="D22" s="348"/>
      <c r="E22" s="360"/>
      <c r="F22" s="11">
        <f>F23+F24+F25+F26+F27+F28+F29+F30</f>
        <v>1001000</v>
      </c>
      <c r="G22" s="11">
        <f t="shared" ref="G22:H22" si="0">G23+G24+G25+G26+G27+G28+G29+G30</f>
        <v>73000</v>
      </c>
      <c r="H22" s="11">
        <f t="shared" si="0"/>
        <v>197500</v>
      </c>
      <c r="I22" s="11">
        <f>I23+I24+I25+I26+I27+I28+I29+I30</f>
        <v>2253500</v>
      </c>
      <c r="J22" s="11">
        <f>J23+J24+J25+J26+J27+J28+J29+J30</f>
        <v>2192500</v>
      </c>
      <c r="K22" s="11">
        <f t="shared" ref="K22:L22" si="1">K23+K24+K25+K26+K27+K28+K29+K30</f>
        <v>374000</v>
      </c>
      <c r="L22" s="11">
        <f t="shared" si="1"/>
        <v>471500</v>
      </c>
      <c r="M22" s="11">
        <f t="shared" ref="M22" si="2">M23+M24+M25+M26+M27+M28+M29+M30</f>
        <v>2503000</v>
      </c>
      <c r="N22" s="11">
        <f t="shared" ref="N22:P22" si="3">N23+N24+N25+N26+N27+N28+N29+N30</f>
        <v>2365000</v>
      </c>
      <c r="O22" s="11">
        <f t="shared" si="3"/>
        <v>506500</v>
      </c>
      <c r="P22" s="11">
        <f t="shared" si="3"/>
        <v>2938500</v>
      </c>
      <c r="Q22" s="11">
        <f t="shared" ref="Q22:R22" si="4">Q23+Q24+Q25+Q26+Q27+Q28+Q29+Q30</f>
        <v>0</v>
      </c>
      <c r="R22" s="11">
        <f t="shared" si="4"/>
        <v>288000</v>
      </c>
      <c r="S22" s="11">
        <f t="shared" ref="S22" si="5">S23+S24+S25+S26+S27+S28+S29+S30</f>
        <v>1548000</v>
      </c>
      <c r="T22" s="11">
        <f t="shared" ref="T22:V22" si="6">T23+T24+T25+T26+T27+T28+T29+T30</f>
        <v>2711500</v>
      </c>
      <c r="U22" s="11">
        <f t="shared" si="6"/>
        <v>494500</v>
      </c>
      <c r="V22" s="11">
        <f t="shared" si="6"/>
        <v>4165500</v>
      </c>
      <c r="W22" s="11">
        <f t="shared" ref="W22" si="7">W23+W24+W25+W26+W27+W28+W29+W30</f>
        <v>0</v>
      </c>
      <c r="X22" s="11">
        <f>V22+U22+T22+S22+R22+P22+O22+N22+M22+L22+K22+J22+I22+H22+G22+F22</f>
        <v>24083500</v>
      </c>
    </row>
    <row r="23" spans="2:24" ht="19.5" thickBot="1">
      <c r="B23" s="13" t="s">
        <v>26</v>
      </c>
      <c r="D23" s="14" t="s">
        <v>27</v>
      </c>
      <c r="E23" s="15"/>
      <c r="F23" s="16">
        <v>100000</v>
      </c>
      <c r="G23" s="16">
        <v>0</v>
      </c>
      <c r="H23" s="16">
        <v>0</v>
      </c>
      <c r="I23" s="16">
        <v>142000</v>
      </c>
      <c r="J23" s="16">
        <v>572000</v>
      </c>
      <c r="K23" s="16">
        <v>142000</v>
      </c>
      <c r="L23" s="16">
        <v>142000</v>
      </c>
      <c r="M23" s="16">
        <v>729500</v>
      </c>
      <c r="N23" s="16">
        <v>714000</v>
      </c>
      <c r="O23" s="16">
        <v>177000</v>
      </c>
      <c r="P23" s="16">
        <v>714000</v>
      </c>
      <c r="Q23" s="16">
        <v>0</v>
      </c>
      <c r="R23" s="16">
        <v>0</v>
      </c>
      <c r="S23" s="16">
        <v>714000</v>
      </c>
      <c r="T23" s="16">
        <v>714000</v>
      </c>
      <c r="U23" s="16">
        <v>177000</v>
      </c>
      <c r="V23" s="16">
        <v>1410000</v>
      </c>
      <c r="W23" s="16">
        <v>0</v>
      </c>
      <c r="X23" s="11">
        <f t="shared" ref="X23:X30" si="8">V23+U23+T23+S23+R23+P23+O23+N23+M23+L23+K23+J23+I23+H23+G23+F23</f>
        <v>6447500</v>
      </c>
    </row>
    <row r="24" spans="2:24" ht="19.5" thickBot="1">
      <c r="B24" s="13" t="s">
        <v>28</v>
      </c>
      <c r="D24" s="14" t="s">
        <v>29</v>
      </c>
      <c r="E24" s="15"/>
      <c r="F24" s="16">
        <v>572000</v>
      </c>
      <c r="G24" s="16">
        <v>0</v>
      </c>
      <c r="H24" s="16">
        <v>0</v>
      </c>
      <c r="I24" s="16">
        <v>1322000</v>
      </c>
      <c r="J24" s="16">
        <v>1269000</v>
      </c>
      <c r="K24" s="16">
        <v>0</v>
      </c>
      <c r="L24" s="16"/>
      <c r="M24" s="16">
        <v>1365000</v>
      </c>
      <c r="N24" s="16">
        <v>1321500</v>
      </c>
      <c r="O24" s="16">
        <v>0</v>
      </c>
      <c r="P24" s="16">
        <v>1819000</v>
      </c>
      <c r="Q24" s="16">
        <v>0</v>
      </c>
      <c r="R24" s="16">
        <v>0</v>
      </c>
      <c r="S24" s="16">
        <v>702000</v>
      </c>
      <c r="T24" s="16">
        <v>1785000</v>
      </c>
      <c r="U24" s="16">
        <v>0</v>
      </c>
      <c r="V24" s="16">
        <v>1806000</v>
      </c>
      <c r="W24" s="16">
        <v>0</v>
      </c>
      <c r="X24" s="11">
        <f t="shared" si="8"/>
        <v>11961500</v>
      </c>
    </row>
    <row r="25" spans="2:24" ht="19.5" thickBot="1">
      <c r="B25" s="13" t="s">
        <v>30</v>
      </c>
      <c r="D25" s="14" t="s">
        <v>31</v>
      </c>
      <c r="E25" s="15"/>
      <c r="F25" s="16">
        <v>12000</v>
      </c>
      <c r="G25" s="16">
        <v>0</v>
      </c>
      <c r="H25" s="16">
        <v>0</v>
      </c>
      <c r="I25" s="16">
        <v>572000</v>
      </c>
      <c r="J25" s="16">
        <v>12000</v>
      </c>
      <c r="K25" s="16">
        <v>12000</v>
      </c>
      <c r="L25" s="16">
        <v>12000</v>
      </c>
      <c r="M25" s="16">
        <v>211000</v>
      </c>
      <c r="N25" s="16">
        <v>12000</v>
      </c>
      <c r="O25" s="16">
        <v>12000</v>
      </c>
      <c r="P25" s="16">
        <v>16000</v>
      </c>
      <c r="Q25" s="16">
        <v>0</v>
      </c>
      <c r="R25" s="16">
        <v>48000</v>
      </c>
      <c r="S25" s="16">
        <v>12000</v>
      </c>
      <c r="T25" s="16">
        <v>15000</v>
      </c>
      <c r="U25" s="16">
        <v>0</v>
      </c>
      <c r="V25" s="16">
        <v>572000</v>
      </c>
      <c r="W25" s="16">
        <v>0</v>
      </c>
      <c r="X25" s="11">
        <f t="shared" si="8"/>
        <v>1518000</v>
      </c>
    </row>
    <row r="26" spans="2:24" ht="19.5" thickBot="1">
      <c r="B26" s="13" t="s">
        <v>32</v>
      </c>
      <c r="D26" s="14" t="s">
        <v>33</v>
      </c>
      <c r="E26" s="15"/>
      <c r="F26" s="16">
        <v>97000</v>
      </c>
      <c r="G26" s="16">
        <v>0</v>
      </c>
      <c r="H26" s="16">
        <v>0</v>
      </c>
      <c r="I26" s="16">
        <v>0</v>
      </c>
      <c r="J26" s="16">
        <v>142000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80000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1">
        <f t="shared" si="8"/>
        <v>319000</v>
      </c>
    </row>
    <row r="27" spans="2:24" ht="19.5" thickBot="1">
      <c r="B27" s="13" t="s">
        <v>34</v>
      </c>
      <c r="D27" s="14" t="s">
        <v>35</v>
      </c>
      <c r="E27" s="15"/>
      <c r="F27" s="16">
        <v>0</v>
      </c>
      <c r="G27" s="16">
        <v>0</v>
      </c>
      <c r="H27" s="16">
        <v>97500</v>
      </c>
      <c r="I27" s="16">
        <v>97500</v>
      </c>
      <c r="J27" s="16">
        <v>97500</v>
      </c>
      <c r="K27" s="16">
        <v>100000</v>
      </c>
      <c r="L27" s="16">
        <v>97500</v>
      </c>
      <c r="M27" s="16">
        <v>0</v>
      </c>
      <c r="N27" s="16">
        <v>97500</v>
      </c>
      <c r="O27" s="16">
        <v>97500</v>
      </c>
      <c r="P27" s="16">
        <v>97500</v>
      </c>
      <c r="Q27" s="16">
        <v>0</v>
      </c>
      <c r="R27" s="16">
        <v>0</v>
      </c>
      <c r="S27" s="16">
        <v>0</v>
      </c>
      <c r="T27" s="16">
        <v>97500</v>
      </c>
      <c r="U27" s="16">
        <v>97500</v>
      </c>
      <c r="V27" s="16">
        <v>97500</v>
      </c>
      <c r="W27" s="16">
        <v>0</v>
      </c>
      <c r="X27" s="11">
        <f t="shared" si="8"/>
        <v>1075000</v>
      </c>
    </row>
    <row r="28" spans="2:24" ht="19.5" thickBot="1">
      <c r="B28" s="13" t="s">
        <v>36</v>
      </c>
      <c r="D28" s="14" t="s">
        <v>37</v>
      </c>
      <c r="E28" s="15"/>
      <c r="F28" s="16">
        <v>100000</v>
      </c>
      <c r="G28" s="16">
        <v>73000</v>
      </c>
      <c r="H28" s="16">
        <v>100000</v>
      </c>
      <c r="I28" s="16">
        <v>0</v>
      </c>
      <c r="J28" s="16">
        <v>100000</v>
      </c>
      <c r="K28" s="16">
        <v>0</v>
      </c>
      <c r="L28" s="16">
        <v>100000</v>
      </c>
      <c r="M28" s="16">
        <v>97500</v>
      </c>
      <c r="N28" s="16">
        <v>100000</v>
      </c>
      <c r="O28" s="16">
        <v>100000</v>
      </c>
      <c r="P28" s="16">
        <v>112000</v>
      </c>
      <c r="Q28" s="16">
        <v>0</v>
      </c>
      <c r="R28" s="16">
        <v>0</v>
      </c>
      <c r="S28" s="16">
        <v>0</v>
      </c>
      <c r="T28" s="16">
        <v>100000</v>
      </c>
      <c r="U28" s="16">
        <v>100000</v>
      </c>
      <c r="V28" s="16">
        <v>160000</v>
      </c>
      <c r="W28" s="16">
        <v>0</v>
      </c>
      <c r="X28" s="11">
        <f t="shared" si="8"/>
        <v>1242500</v>
      </c>
    </row>
    <row r="29" spans="2:24" ht="19.5" thickBot="1">
      <c r="B29" s="13"/>
      <c r="D29" s="14" t="s">
        <v>38</v>
      </c>
      <c r="E29" s="15"/>
      <c r="F29" s="16">
        <v>120000</v>
      </c>
      <c r="G29" s="16">
        <v>0</v>
      </c>
      <c r="H29" s="16">
        <v>0</v>
      </c>
      <c r="I29" s="16">
        <v>120000</v>
      </c>
      <c r="J29" s="16">
        <v>0</v>
      </c>
      <c r="K29" s="16">
        <v>120000</v>
      </c>
      <c r="L29" s="16">
        <v>120000</v>
      </c>
      <c r="M29" s="16">
        <v>100000</v>
      </c>
      <c r="N29" s="16">
        <v>120000</v>
      </c>
      <c r="O29" s="16">
        <v>120000</v>
      </c>
      <c r="P29" s="16">
        <v>180000</v>
      </c>
      <c r="Q29" s="16">
        <v>0</v>
      </c>
      <c r="R29" s="16">
        <v>160000</v>
      </c>
      <c r="S29" s="16">
        <v>120000</v>
      </c>
      <c r="T29" s="16">
        <v>0</v>
      </c>
      <c r="U29" s="16">
        <v>120000</v>
      </c>
      <c r="V29" s="16">
        <v>120000</v>
      </c>
      <c r="W29" s="16">
        <v>0</v>
      </c>
      <c r="X29" s="11">
        <f t="shared" si="8"/>
        <v>1520000</v>
      </c>
    </row>
    <row r="30" spans="2:24" ht="19.5" thickBot="1">
      <c r="B30" s="13" t="s">
        <v>39</v>
      </c>
      <c r="D30" s="14" t="s">
        <v>40</v>
      </c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1">
        <f t="shared" si="8"/>
        <v>0</v>
      </c>
    </row>
    <row r="31" spans="2:24" ht="19.5" thickBot="1">
      <c r="B31" s="7">
        <v>5</v>
      </c>
      <c r="C31" s="347" t="s">
        <v>41</v>
      </c>
      <c r="D31" s="348"/>
      <c r="E31" s="360"/>
      <c r="F31" s="11">
        <v>523000</v>
      </c>
      <c r="G31" s="11">
        <v>317000</v>
      </c>
      <c r="H31" s="11">
        <v>370000</v>
      </c>
      <c r="I31" s="11">
        <v>0</v>
      </c>
      <c r="J31" s="11">
        <v>0</v>
      </c>
      <c r="K31" s="11">
        <v>572000</v>
      </c>
      <c r="L31" s="11">
        <v>1095000</v>
      </c>
      <c r="M31" s="11">
        <v>543000</v>
      </c>
      <c r="N31" s="11">
        <v>523000</v>
      </c>
      <c r="O31" s="11">
        <v>1095000</v>
      </c>
      <c r="P31" s="11">
        <v>800000</v>
      </c>
      <c r="Q31" s="11">
        <v>0</v>
      </c>
      <c r="R31" s="11">
        <v>0</v>
      </c>
      <c r="S31" s="11">
        <v>523000</v>
      </c>
      <c r="T31" s="11">
        <v>553000</v>
      </c>
      <c r="U31" s="11">
        <v>523000</v>
      </c>
      <c r="V31" s="11">
        <v>845000</v>
      </c>
      <c r="W31" s="11">
        <v>122500</v>
      </c>
      <c r="X31" s="12">
        <f t="shared" ref="X31:X36" si="9">SUM(F31:W31)</f>
        <v>8404500</v>
      </c>
    </row>
    <row r="32" spans="2:24" ht="19.5" thickBot="1">
      <c r="B32" s="7">
        <v>6</v>
      </c>
      <c r="C32" s="347" t="s">
        <v>42</v>
      </c>
      <c r="D32" s="348"/>
      <c r="E32" s="360"/>
      <c r="F32" s="11">
        <v>0</v>
      </c>
      <c r="G32" s="11">
        <v>300000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180000</v>
      </c>
      <c r="N32" s="11">
        <v>196000</v>
      </c>
      <c r="O32" s="11">
        <v>0</v>
      </c>
      <c r="P32" s="11">
        <v>0</v>
      </c>
      <c r="Q32" s="11">
        <v>0</v>
      </c>
      <c r="R32" s="11">
        <v>1025000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2">
        <f t="shared" si="9"/>
        <v>1701000</v>
      </c>
    </row>
    <row r="33" spans="2:24" ht="19.5" thickBot="1">
      <c r="B33" s="7">
        <v>7</v>
      </c>
      <c r="C33" s="347" t="s">
        <v>43</v>
      </c>
      <c r="D33" s="348"/>
      <c r="E33" s="360"/>
      <c r="F33" s="11">
        <v>196500</v>
      </c>
      <c r="G33" s="11">
        <v>68000</v>
      </c>
      <c r="H33" s="11">
        <v>131500</v>
      </c>
      <c r="I33" s="11">
        <v>196500</v>
      </c>
      <c r="J33" s="11">
        <v>196000</v>
      </c>
      <c r="K33" s="11">
        <v>966500</v>
      </c>
      <c r="L33" s="11">
        <v>196500</v>
      </c>
      <c r="M33" s="11">
        <v>472700</v>
      </c>
      <c r="N33" s="11">
        <v>911600</v>
      </c>
      <c r="O33" s="11">
        <v>131500</v>
      </c>
      <c r="P33" s="11">
        <v>200000</v>
      </c>
      <c r="Q33" s="11">
        <v>0</v>
      </c>
      <c r="R33" s="11">
        <v>517000</v>
      </c>
      <c r="S33" s="11">
        <v>196500</v>
      </c>
      <c r="T33" s="11">
        <v>491500</v>
      </c>
      <c r="U33" s="11">
        <v>131500</v>
      </c>
      <c r="V33" s="11">
        <v>201500</v>
      </c>
      <c r="W33" s="11">
        <v>0</v>
      </c>
      <c r="X33" s="12">
        <f t="shared" si="9"/>
        <v>5205300</v>
      </c>
    </row>
    <row r="34" spans="2:24" ht="19.5" thickBot="1">
      <c r="B34" s="7">
        <v>8</v>
      </c>
      <c r="C34" s="8" t="s">
        <v>44</v>
      </c>
      <c r="D34" s="9"/>
      <c r="E34" s="10"/>
      <c r="F34" s="11">
        <v>252000</v>
      </c>
      <c r="G34" s="11">
        <v>70000</v>
      </c>
      <c r="H34" s="11">
        <v>0</v>
      </c>
      <c r="I34" s="11">
        <v>252000</v>
      </c>
      <c r="J34" s="11">
        <v>0</v>
      </c>
      <c r="K34" s="11">
        <v>252000</v>
      </c>
      <c r="L34" s="11">
        <v>252000</v>
      </c>
      <c r="M34" s="11">
        <v>252000</v>
      </c>
      <c r="N34" s="11">
        <v>0</v>
      </c>
      <c r="O34" s="11">
        <v>252000</v>
      </c>
      <c r="P34" s="11">
        <v>0</v>
      </c>
      <c r="Q34" s="11">
        <v>0</v>
      </c>
      <c r="R34" s="11">
        <v>718000</v>
      </c>
      <c r="S34" s="11">
        <v>252000</v>
      </c>
      <c r="T34" s="11">
        <v>420000</v>
      </c>
      <c r="U34" s="11">
        <v>252000</v>
      </c>
      <c r="V34" s="11">
        <v>252000</v>
      </c>
      <c r="W34" s="11">
        <v>0</v>
      </c>
      <c r="X34" s="12">
        <f t="shared" si="9"/>
        <v>3476000</v>
      </c>
    </row>
    <row r="35" spans="2:24" ht="19.5" thickBot="1">
      <c r="B35" s="7">
        <v>9</v>
      </c>
      <c r="C35" s="8" t="s">
        <v>45</v>
      </c>
      <c r="D35" s="9"/>
      <c r="E35" s="10"/>
      <c r="F35" s="11">
        <v>242000</v>
      </c>
      <c r="G35" s="11">
        <v>0</v>
      </c>
      <c r="H35" s="11">
        <v>122000</v>
      </c>
      <c r="I35" s="11">
        <v>659600</v>
      </c>
      <c r="J35" s="11">
        <v>659600</v>
      </c>
      <c r="K35" s="11">
        <v>242000</v>
      </c>
      <c r="L35" s="11">
        <v>0</v>
      </c>
      <c r="M35" s="11">
        <v>659600</v>
      </c>
      <c r="N35" s="11">
        <v>0</v>
      </c>
      <c r="O35" s="11">
        <v>659000</v>
      </c>
      <c r="P35" s="11">
        <v>680000</v>
      </c>
      <c r="Q35" s="11">
        <v>0</v>
      </c>
      <c r="R35" s="11">
        <v>1210000</v>
      </c>
      <c r="S35" s="11">
        <v>659600</v>
      </c>
      <c r="T35" s="11">
        <v>662600</v>
      </c>
      <c r="U35" s="11">
        <v>659600</v>
      </c>
      <c r="V35" s="11">
        <v>828100</v>
      </c>
      <c r="W35" s="11">
        <v>0</v>
      </c>
      <c r="X35" s="12">
        <f t="shared" si="9"/>
        <v>7943700</v>
      </c>
    </row>
    <row r="36" spans="2:24" ht="18.75">
      <c r="B36" s="7">
        <v>10</v>
      </c>
      <c r="C36" s="347" t="s">
        <v>46</v>
      </c>
      <c r="D36" s="348"/>
      <c r="E36" s="360"/>
      <c r="F36" s="18">
        <v>360000</v>
      </c>
      <c r="G36" s="18">
        <v>0</v>
      </c>
      <c r="H36" s="18">
        <v>360000</v>
      </c>
      <c r="I36" s="18">
        <v>360000</v>
      </c>
      <c r="J36" s="18">
        <v>360000</v>
      </c>
      <c r="K36" s="18">
        <v>360000</v>
      </c>
      <c r="L36" s="18">
        <v>360000</v>
      </c>
      <c r="M36" s="18">
        <v>360000</v>
      </c>
      <c r="N36" s="18">
        <v>360000</v>
      </c>
      <c r="O36" s="18">
        <v>360000</v>
      </c>
      <c r="P36" s="18">
        <v>360000</v>
      </c>
      <c r="Q36" s="18">
        <v>0</v>
      </c>
      <c r="R36" s="18">
        <v>230000</v>
      </c>
      <c r="S36" s="18">
        <v>360000</v>
      </c>
      <c r="T36" s="18">
        <v>360000</v>
      </c>
      <c r="U36" s="18">
        <v>360000</v>
      </c>
      <c r="V36" s="18">
        <v>360000</v>
      </c>
      <c r="W36" s="18">
        <v>0</v>
      </c>
      <c r="X36" s="12">
        <f t="shared" si="9"/>
        <v>5270000</v>
      </c>
    </row>
    <row r="37" spans="2:24" ht="39" customHeight="1">
      <c r="B37" s="361" t="s">
        <v>20</v>
      </c>
      <c r="C37" s="361"/>
      <c r="D37" s="361"/>
      <c r="E37" s="361"/>
      <c r="F37" s="12">
        <f>SUM(F19:F22,F31:F36)</f>
        <v>4879500</v>
      </c>
      <c r="G37" s="12">
        <f t="shared" ref="G37:X37" si="10">SUM(G19:G22,G31:G36)</f>
        <v>3758000</v>
      </c>
      <c r="H37" s="12">
        <f t="shared" si="10"/>
        <v>2926500</v>
      </c>
      <c r="I37" s="12">
        <f t="shared" si="10"/>
        <v>5496600</v>
      </c>
      <c r="J37" s="12">
        <f t="shared" si="10"/>
        <v>7135600</v>
      </c>
      <c r="K37" s="12">
        <f t="shared" si="10"/>
        <v>5539500</v>
      </c>
      <c r="L37" s="12">
        <f t="shared" si="10"/>
        <v>4220000</v>
      </c>
      <c r="M37" s="12">
        <f t="shared" si="10"/>
        <v>7565300</v>
      </c>
      <c r="N37" s="12">
        <f t="shared" si="10"/>
        <v>7345600</v>
      </c>
      <c r="O37" s="12">
        <f t="shared" si="10"/>
        <v>7109500</v>
      </c>
      <c r="P37" s="12">
        <f t="shared" si="10"/>
        <v>14029500</v>
      </c>
      <c r="Q37" s="12">
        <f t="shared" si="10"/>
        <v>1956000</v>
      </c>
      <c r="R37" s="12">
        <f t="shared" si="10"/>
        <v>11817800</v>
      </c>
      <c r="S37" s="12">
        <f t="shared" si="10"/>
        <v>6567100</v>
      </c>
      <c r="T37" s="12">
        <f t="shared" si="10"/>
        <v>9177600</v>
      </c>
      <c r="U37" s="12">
        <f t="shared" si="10"/>
        <v>6923100</v>
      </c>
      <c r="V37" s="12">
        <f t="shared" si="10"/>
        <v>10152100</v>
      </c>
      <c r="W37" s="12">
        <f t="shared" si="10"/>
        <v>267500</v>
      </c>
      <c r="X37" s="12">
        <f t="shared" si="10"/>
        <v>116866800</v>
      </c>
    </row>
    <row r="40" spans="2:24" ht="20.25" thickBot="1">
      <c r="B40" s="19" t="s">
        <v>47</v>
      </c>
      <c r="F40" s="20"/>
      <c r="J40" s="19" t="s">
        <v>48</v>
      </c>
      <c r="N40" s="20"/>
    </row>
    <row r="41" spans="2:24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24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24" ht="34.9" customHeight="1" thickBot="1">
      <c r="B43" s="298" t="s">
        <v>57</v>
      </c>
      <c r="C43" s="298"/>
      <c r="D43" s="298"/>
      <c r="E43" s="298"/>
      <c r="F43" s="31">
        <v>6</v>
      </c>
      <c r="G43" s="32">
        <v>4</v>
      </c>
      <c r="H43" s="32">
        <v>2</v>
      </c>
      <c r="J43" s="33" t="s">
        <v>369</v>
      </c>
      <c r="K43" s="34"/>
      <c r="L43" s="32">
        <v>2</v>
      </c>
      <c r="M43" s="32">
        <v>2</v>
      </c>
      <c r="N43" s="32">
        <v>0</v>
      </c>
      <c r="O43" s="32">
        <v>20</v>
      </c>
      <c r="P43" s="32">
        <v>18</v>
      </c>
      <c r="Q43" s="32" t="s">
        <v>370</v>
      </c>
    </row>
    <row r="44" spans="2:24" ht="15" customHeight="1" thickBot="1">
      <c r="B44" s="298" t="s">
        <v>58</v>
      </c>
      <c r="C44" s="298"/>
      <c r="D44" s="298"/>
      <c r="E44" s="298"/>
      <c r="F44" s="31">
        <v>69</v>
      </c>
      <c r="G44" s="32">
        <v>69</v>
      </c>
      <c r="H44" s="32">
        <v>1</v>
      </c>
      <c r="J44" s="33"/>
      <c r="K44" s="34" t="s">
        <v>371</v>
      </c>
      <c r="L44" s="32">
        <v>7</v>
      </c>
      <c r="M44" s="32">
        <v>7</v>
      </c>
      <c r="N44" s="32">
        <v>0</v>
      </c>
      <c r="O44" s="32">
        <v>20</v>
      </c>
      <c r="P44" s="32">
        <v>13</v>
      </c>
      <c r="Q44" s="32" t="s">
        <v>370</v>
      </c>
    </row>
    <row r="45" spans="2:24" ht="15" customHeight="1" thickBot="1">
      <c r="B45" s="298" t="s">
        <v>59</v>
      </c>
      <c r="C45" s="298"/>
      <c r="D45" s="298"/>
      <c r="E45" s="298"/>
      <c r="F45" s="31">
        <v>41</v>
      </c>
      <c r="G45" s="32">
        <v>41</v>
      </c>
      <c r="H45" s="32">
        <v>0</v>
      </c>
      <c r="J45" s="33"/>
      <c r="K45" s="34" t="s">
        <v>372</v>
      </c>
      <c r="L45" s="32">
        <v>11</v>
      </c>
      <c r="M45" s="32">
        <v>11</v>
      </c>
      <c r="N45" s="32">
        <v>0</v>
      </c>
      <c r="O45" s="32">
        <v>11</v>
      </c>
      <c r="P45" s="32">
        <v>20</v>
      </c>
      <c r="Q45" s="32" t="s">
        <v>370</v>
      </c>
    </row>
    <row r="46" spans="2:24" ht="29.45" customHeight="1" thickBot="1">
      <c r="B46" s="298" t="s">
        <v>60</v>
      </c>
      <c r="C46" s="298"/>
      <c r="D46" s="298"/>
      <c r="E46" s="298"/>
      <c r="F46" s="31">
        <v>11</v>
      </c>
      <c r="G46" s="32">
        <v>11</v>
      </c>
      <c r="H46" s="32">
        <v>0</v>
      </c>
      <c r="J46" s="33"/>
      <c r="Q46" s="32"/>
    </row>
    <row r="47" spans="2:24" ht="15" customHeight="1" thickBot="1">
      <c r="B47" s="298" t="s">
        <v>61</v>
      </c>
      <c r="C47" s="298"/>
      <c r="D47" s="298"/>
      <c r="E47" s="298"/>
      <c r="F47" s="31">
        <v>7</v>
      </c>
      <c r="G47" s="32">
        <v>7</v>
      </c>
      <c r="H47" s="32">
        <v>0</v>
      </c>
      <c r="J47" s="364"/>
      <c r="K47" s="380"/>
      <c r="L47" s="380"/>
      <c r="M47" s="380"/>
      <c r="N47" s="380"/>
      <c r="O47" s="380"/>
      <c r="P47" s="380"/>
      <c r="Q47" s="380"/>
    </row>
    <row r="48" spans="2:24" ht="15" customHeight="1" thickBot="1">
      <c r="B48" s="298" t="s">
        <v>63</v>
      </c>
      <c r="C48" s="298"/>
      <c r="D48" s="298"/>
      <c r="E48" s="298"/>
      <c r="F48" s="31">
        <v>0</v>
      </c>
      <c r="G48" s="32">
        <v>0</v>
      </c>
      <c r="H48" s="32">
        <v>0</v>
      </c>
    </row>
    <row r="49" spans="2:8" ht="15" customHeight="1" thickBot="1">
      <c r="B49" s="298" t="s">
        <v>64</v>
      </c>
      <c r="C49" s="298"/>
      <c r="D49" s="298"/>
      <c r="E49" s="298"/>
      <c r="F49" s="31">
        <v>69</v>
      </c>
      <c r="G49" s="32">
        <v>69</v>
      </c>
      <c r="H49" s="32">
        <v>0</v>
      </c>
    </row>
    <row r="50" spans="2:8" ht="15" customHeight="1" thickBot="1">
      <c r="B50" s="298" t="s">
        <v>65</v>
      </c>
      <c r="C50" s="298"/>
      <c r="D50" s="298"/>
      <c r="E50" s="298"/>
      <c r="F50" s="31">
        <v>9</v>
      </c>
      <c r="G50" s="32">
        <v>9</v>
      </c>
      <c r="H50" s="32">
        <v>0</v>
      </c>
    </row>
    <row r="51" spans="2:8" ht="15" customHeight="1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>
        <v>0</v>
      </c>
    </row>
    <row r="52" spans="2:8" ht="15" customHeight="1" thickBot="1">
      <c r="B52" s="298" t="s">
        <v>67</v>
      </c>
      <c r="C52" s="298"/>
      <c r="D52" s="298"/>
      <c r="E52" s="298"/>
      <c r="F52" s="31">
        <v>5</v>
      </c>
      <c r="G52" s="32">
        <v>0</v>
      </c>
      <c r="H52" s="32">
        <v>5</v>
      </c>
    </row>
    <row r="53" spans="2:8" ht="15" customHeight="1" thickBot="1">
      <c r="B53" s="298" t="s">
        <v>68</v>
      </c>
      <c r="C53" s="298"/>
      <c r="D53" s="298"/>
      <c r="E53" s="298"/>
      <c r="F53" s="31">
        <v>5</v>
      </c>
      <c r="G53" s="32">
        <v>5</v>
      </c>
      <c r="H53" s="32">
        <v>0</v>
      </c>
    </row>
    <row r="54" spans="2:8" ht="15" customHeight="1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>
        <v>0</v>
      </c>
    </row>
    <row r="58" spans="2:8" ht="15">
      <c r="B58" s="35" t="s">
        <v>70</v>
      </c>
      <c r="C58" s="36"/>
      <c r="D58" s="37"/>
      <c r="E58" s="37"/>
      <c r="F58" s="37"/>
      <c r="G58" s="38"/>
    </row>
    <row r="59" spans="2:8" ht="15">
      <c r="B59" s="326" t="s">
        <v>71</v>
      </c>
      <c r="C59" s="327"/>
      <c r="D59" s="327"/>
      <c r="E59" s="328"/>
      <c r="F59" s="326" t="s">
        <v>72</v>
      </c>
      <c r="G59" s="327"/>
    </row>
    <row r="60" spans="2:8" ht="15">
      <c r="B60" s="333" t="s">
        <v>73</v>
      </c>
      <c r="C60" s="334"/>
      <c r="D60" s="334"/>
      <c r="E60" s="335"/>
      <c r="F60" s="155">
        <v>13233000</v>
      </c>
      <c r="G60" s="158"/>
    </row>
    <row r="61" spans="2:8" ht="15">
      <c r="B61" s="333" t="s">
        <v>74</v>
      </c>
      <c r="C61" s="334"/>
      <c r="D61" s="334"/>
      <c r="E61" s="335"/>
      <c r="F61" s="155">
        <v>28120000</v>
      </c>
      <c r="G61" s="158"/>
    </row>
    <row r="62" spans="2:8" ht="15">
      <c r="B62" s="333" t="s">
        <v>75</v>
      </c>
      <c r="C62" s="334"/>
      <c r="D62" s="334"/>
      <c r="E62" s="335"/>
      <c r="F62" s="155"/>
      <c r="G62" s="158"/>
    </row>
    <row r="63" spans="2:8" ht="15">
      <c r="B63" s="333" t="s">
        <v>76</v>
      </c>
      <c r="C63" s="334"/>
      <c r="D63" s="334"/>
      <c r="E63" s="335"/>
      <c r="F63" s="155">
        <v>500000</v>
      </c>
      <c r="G63" s="158"/>
    </row>
    <row r="64" spans="2:8" ht="15">
      <c r="B64" s="333" t="s">
        <v>77</v>
      </c>
      <c r="C64" s="334"/>
      <c r="D64" s="334"/>
      <c r="E64" s="335"/>
      <c r="F64" s="155">
        <v>572000</v>
      </c>
      <c r="G64" s="158"/>
    </row>
    <row r="65" spans="2:7" ht="15">
      <c r="B65" s="333" t="s">
        <v>78</v>
      </c>
      <c r="C65" s="334"/>
      <c r="D65" s="334"/>
      <c r="E65" s="335"/>
      <c r="F65" s="155">
        <v>11000000</v>
      </c>
      <c r="G65" s="158"/>
    </row>
    <row r="66" spans="2:7" ht="15">
      <c r="B66" s="333" t="s">
        <v>373</v>
      </c>
      <c r="C66" s="334"/>
      <c r="D66" s="334"/>
      <c r="E66" s="335"/>
      <c r="F66" s="155">
        <v>50600000</v>
      </c>
      <c r="G66" s="158"/>
    </row>
    <row r="67" spans="2:7" ht="15">
      <c r="B67" s="333" t="s">
        <v>80</v>
      </c>
      <c r="C67" s="334"/>
      <c r="D67" s="334"/>
      <c r="E67" s="335"/>
      <c r="F67" s="155"/>
      <c r="G67" s="158"/>
    </row>
    <row r="68" spans="2:7" ht="15">
      <c r="B68" s="326" t="s">
        <v>62</v>
      </c>
      <c r="C68" s="327"/>
      <c r="D68" s="327"/>
      <c r="E68" s="328"/>
      <c r="F68" s="155">
        <v>104025000</v>
      </c>
      <c r="G68" s="158"/>
    </row>
    <row r="73" spans="2:7" ht="42" hidden="1" customHeight="1">
      <c r="B73" s="329" t="s">
        <v>81</v>
      </c>
      <c r="C73" s="330"/>
      <c r="D73" s="331">
        <f>F68-X37</f>
        <v>-12841800</v>
      </c>
      <c r="E73" s="332"/>
    </row>
  </sheetData>
  <mergeCells count="55">
    <mergeCell ref="C8:C9"/>
    <mergeCell ref="D8:E8"/>
    <mergeCell ref="D9:E9"/>
    <mergeCell ref="D4:E4"/>
    <mergeCell ref="C5:C7"/>
    <mergeCell ref="D5:E5"/>
    <mergeCell ref="D6:E6"/>
    <mergeCell ref="D7:E7"/>
    <mergeCell ref="C22:E22"/>
    <mergeCell ref="C10:C11"/>
    <mergeCell ref="D10:E10"/>
    <mergeCell ref="D11:E11"/>
    <mergeCell ref="B12:E12"/>
    <mergeCell ref="B16:W16"/>
    <mergeCell ref="B17:B18"/>
    <mergeCell ref="C17:E17"/>
    <mergeCell ref="X17:X18"/>
    <mergeCell ref="C18:E18"/>
    <mergeCell ref="C19:E19"/>
    <mergeCell ref="C20:E20"/>
    <mergeCell ref="C21:E21"/>
    <mergeCell ref="B46:E46"/>
    <mergeCell ref="C31:E31"/>
    <mergeCell ref="C32:E32"/>
    <mergeCell ref="C33:E33"/>
    <mergeCell ref="C36:E36"/>
    <mergeCell ref="B37:E37"/>
    <mergeCell ref="B41:E42"/>
    <mergeCell ref="F41:F42"/>
    <mergeCell ref="G41:H41"/>
    <mergeCell ref="B43:E43"/>
    <mergeCell ref="B44:E44"/>
    <mergeCell ref="B45:E45"/>
    <mergeCell ref="F59:G59"/>
    <mergeCell ref="B60:E60"/>
    <mergeCell ref="B47:E47"/>
    <mergeCell ref="J47:Q47"/>
    <mergeCell ref="B48:E48"/>
    <mergeCell ref="B49:E49"/>
    <mergeCell ref="B50:E50"/>
    <mergeCell ref="B51:E51"/>
    <mergeCell ref="B61:E61"/>
    <mergeCell ref="B62:E62"/>
    <mergeCell ref="B63:E63"/>
    <mergeCell ref="B52:E52"/>
    <mergeCell ref="B53:E53"/>
    <mergeCell ref="B54:E54"/>
    <mergeCell ref="B59:E59"/>
    <mergeCell ref="B67:E67"/>
    <mergeCell ref="B68:E68"/>
    <mergeCell ref="B73:C73"/>
    <mergeCell ref="D73:E73"/>
    <mergeCell ref="B64:E64"/>
    <mergeCell ref="B65:E65"/>
    <mergeCell ref="B66:E6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3"/>
  <sheetViews>
    <sheetView topLeftCell="E37" zoomScale="91" zoomScaleNormal="91" workbookViewId="0">
      <selection activeCell="N43" sqref="N43:N51"/>
    </sheetView>
  </sheetViews>
  <sheetFormatPr defaultRowHeight="14.25"/>
  <cols>
    <col min="2" max="2" width="5.625" customWidth="1"/>
    <col min="3" max="3" width="10.25" customWidth="1"/>
    <col min="4" max="4" width="10.125" customWidth="1"/>
    <col min="5" max="5" width="36.75" customWidth="1"/>
    <col min="6" max="6" width="15.875" customWidth="1"/>
    <col min="7" max="7" width="17.25" customWidth="1"/>
    <col min="8" max="8" width="16.25" customWidth="1"/>
    <col min="9" max="9" width="15.875" customWidth="1"/>
    <col min="10" max="10" width="18" customWidth="1"/>
    <col min="11" max="11" width="15.875" customWidth="1"/>
    <col min="12" max="12" width="14.75" customWidth="1"/>
    <col min="13" max="13" width="16.875" customWidth="1"/>
    <col min="14" max="14" width="18" customWidth="1"/>
    <col min="15" max="15" width="15.75" customWidth="1"/>
    <col min="16" max="16" width="15.125" customWidth="1"/>
    <col min="17" max="17" width="16.25" customWidth="1"/>
    <col min="18" max="18" width="14.625" customWidth="1"/>
    <col min="19" max="19" width="15.375" customWidth="1"/>
    <col min="20" max="20" width="16.625" customWidth="1"/>
    <col min="21" max="21" width="16.125" customWidth="1"/>
    <col min="22" max="22" width="16.25" customWidth="1"/>
  </cols>
  <sheetData>
    <row r="1" spans="2:22" ht="21">
      <c r="C1" s="1"/>
      <c r="D1" s="1"/>
      <c r="E1" s="53" t="s">
        <v>376</v>
      </c>
      <c r="F1" s="53"/>
      <c r="G1" s="53"/>
      <c r="H1" s="53"/>
      <c r="I1" s="53"/>
      <c r="J1" s="53"/>
    </row>
    <row r="3" spans="2:22" ht="15">
      <c r="B3" s="3" t="s">
        <v>1</v>
      </c>
      <c r="C3" s="3"/>
      <c r="D3" s="3"/>
      <c r="E3" s="2"/>
      <c r="F3" s="2"/>
    </row>
    <row r="4" spans="2:22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2" ht="30" customHeight="1">
      <c r="B5" s="5">
        <v>1</v>
      </c>
      <c r="C5" s="304" t="s">
        <v>6</v>
      </c>
      <c r="D5" s="305" t="s">
        <v>85</v>
      </c>
      <c r="E5" s="305"/>
      <c r="F5" s="6">
        <v>16</v>
      </c>
    </row>
    <row r="6" spans="2:22" ht="30" customHeight="1">
      <c r="B6" s="5">
        <v>2</v>
      </c>
      <c r="C6" s="304"/>
      <c r="D6" s="306" t="s">
        <v>8</v>
      </c>
      <c r="E6" s="307"/>
      <c r="F6" s="6">
        <v>12</v>
      </c>
    </row>
    <row r="7" spans="2:22" ht="21.6" customHeight="1">
      <c r="B7" s="5">
        <v>3</v>
      </c>
      <c r="C7" s="304"/>
      <c r="D7" s="305" t="s">
        <v>86</v>
      </c>
      <c r="E7" s="305"/>
      <c r="F7" s="6">
        <v>16</v>
      </c>
    </row>
    <row r="8" spans="2:22" ht="27.6" customHeight="1">
      <c r="B8" s="5">
        <v>4</v>
      </c>
      <c r="C8" s="304" t="s">
        <v>10</v>
      </c>
      <c r="D8" s="305" t="s">
        <v>87</v>
      </c>
      <c r="E8" s="305"/>
      <c r="F8" s="6">
        <v>12</v>
      </c>
    </row>
    <row r="9" spans="2:22" ht="20.45" customHeight="1">
      <c r="B9" s="5">
        <v>5</v>
      </c>
      <c r="C9" s="304"/>
      <c r="D9" s="305" t="s">
        <v>12</v>
      </c>
      <c r="E9" s="305"/>
      <c r="F9" s="6">
        <v>12</v>
      </c>
    </row>
    <row r="10" spans="2:22" ht="15.6" customHeight="1">
      <c r="B10" s="5">
        <v>6</v>
      </c>
      <c r="C10" s="304" t="s">
        <v>13</v>
      </c>
      <c r="D10" s="306" t="s">
        <v>88</v>
      </c>
      <c r="E10" s="307"/>
      <c r="F10" s="6">
        <v>16</v>
      </c>
    </row>
    <row r="11" spans="2:22" ht="21" customHeight="1">
      <c r="B11" s="5">
        <v>7</v>
      </c>
      <c r="C11" s="304"/>
      <c r="D11" s="306" t="s">
        <v>89</v>
      </c>
      <c r="E11" s="307"/>
      <c r="F11" s="6">
        <v>16</v>
      </c>
    </row>
    <row r="12" spans="2:22" ht="15">
      <c r="B12" s="317" t="s">
        <v>16</v>
      </c>
      <c r="C12" s="317"/>
      <c r="D12" s="317"/>
      <c r="E12" s="317"/>
      <c r="F12" s="5">
        <v>2025</v>
      </c>
    </row>
    <row r="16" spans="2:22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</row>
    <row r="17" spans="2:22" ht="15">
      <c r="B17" s="181" t="s">
        <v>2</v>
      </c>
      <c r="C17" s="446" t="s">
        <v>21</v>
      </c>
      <c r="D17" s="446"/>
      <c r="E17" s="446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</row>
    <row r="18" spans="2:22" ht="14.45" customHeight="1">
      <c r="B18" s="181"/>
      <c r="C18" s="447" t="s">
        <v>377</v>
      </c>
      <c r="D18" s="447"/>
      <c r="E18" s="447"/>
      <c r="F18" s="181" t="s">
        <v>338</v>
      </c>
      <c r="G18" s="181" t="s">
        <v>378</v>
      </c>
      <c r="H18" s="181" t="s">
        <v>379</v>
      </c>
      <c r="I18" s="181" t="s">
        <v>380</v>
      </c>
      <c r="J18" s="181" t="s">
        <v>381</v>
      </c>
      <c r="K18" s="181" t="s">
        <v>382</v>
      </c>
      <c r="L18" s="181" t="s">
        <v>383</v>
      </c>
      <c r="M18" s="181" t="s">
        <v>384</v>
      </c>
      <c r="N18" s="181" t="s">
        <v>385</v>
      </c>
      <c r="O18" s="181" t="s">
        <v>386</v>
      </c>
      <c r="P18" s="181" t="s">
        <v>387</v>
      </c>
      <c r="Q18" s="181" t="s">
        <v>388</v>
      </c>
      <c r="R18" s="181" t="s">
        <v>389</v>
      </c>
      <c r="S18" s="181" t="s">
        <v>346</v>
      </c>
      <c r="T18" s="181" t="s">
        <v>390</v>
      </c>
      <c r="U18" s="181" t="s">
        <v>391</v>
      </c>
      <c r="V18" s="181" t="s">
        <v>62</v>
      </c>
    </row>
    <row r="19" spans="2:22" ht="15.6" customHeight="1">
      <c r="B19" s="5">
        <v>1</v>
      </c>
      <c r="C19" s="5" t="s">
        <v>22</v>
      </c>
      <c r="D19" s="5"/>
      <c r="E19" s="5"/>
      <c r="F19" s="188">
        <v>964000</v>
      </c>
      <c r="G19" s="188">
        <v>930000</v>
      </c>
      <c r="H19" s="188">
        <v>964000</v>
      </c>
      <c r="I19" s="188">
        <v>1042500</v>
      </c>
      <c r="J19" s="188">
        <v>2320000</v>
      </c>
      <c r="K19" s="188">
        <v>2894000</v>
      </c>
      <c r="L19" s="188">
        <v>6832500</v>
      </c>
      <c r="M19" s="188">
        <v>24323000</v>
      </c>
      <c r="N19" s="188">
        <v>2772000</v>
      </c>
      <c r="O19" s="188">
        <v>16923000</v>
      </c>
      <c r="P19" s="188">
        <v>6570000</v>
      </c>
      <c r="Q19" s="188">
        <v>6030000</v>
      </c>
      <c r="R19" s="188">
        <v>1250000</v>
      </c>
      <c r="S19" s="188">
        <v>790000</v>
      </c>
      <c r="T19" s="188">
        <v>6572500</v>
      </c>
      <c r="U19" s="188">
        <v>1595400</v>
      </c>
      <c r="V19" s="188">
        <f t="shared" ref="V19:V22" si="0">SUM(F19:U19)</f>
        <v>82772900</v>
      </c>
    </row>
    <row r="20" spans="2:22" ht="15">
      <c r="B20" s="5">
        <v>2</v>
      </c>
      <c r="C20" s="5" t="s">
        <v>23</v>
      </c>
      <c r="D20" s="5"/>
      <c r="E20" s="5"/>
      <c r="F20" s="188">
        <v>150000</v>
      </c>
      <c r="G20" s="188">
        <v>98000</v>
      </c>
      <c r="H20" s="188">
        <v>150000</v>
      </c>
      <c r="I20" s="188">
        <v>171000</v>
      </c>
      <c r="J20" s="188">
        <v>30000</v>
      </c>
      <c r="K20" s="188">
        <v>40000</v>
      </c>
      <c r="L20" s="188">
        <v>171000</v>
      </c>
      <c r="M20" s="188">
        <v>254000</v>
      </c>
      <c r="N20" s="188">
        <v>200000</v>
      </c>
      <c r="O20" s="188">
        <v>234000</v>
      </c>
      <c r="P20" s="188">
        <v>50000</v>
      </c>
      <c r="Q20" s="188">
        <v>60000</v>
      </c>
      <c r="R20" s="188">
        <v>40000</v>
      </c>
      <c r="S20" s="188">
        <v>235000</v>
      </c>
      <c r="T20" s="188">
        <v>205000</v>
      </c>
      <c r="U20" s="188">
        <v>1478000</v>
      </c>
      <c r="V20" s="188">
        <f t="shared" si="0"/>
        <v>3566000</v>
      </c>
    </row>
    <row r="21" spans="2:22" ht="15">
      <c r="B21" s="5">
        <v>3</v>
      </c>
      <c r="C21" s="5" t="s">
        <v>24</v>
      </c>
      <c r="D21" s="5"/>
      <c r="E21" s="5"/>
      <c r="F21" s="188">
        <v>567000</v>
      </c>
      <c r="G21" s="188">
        <v>1680000</v>
      </c>
      <c r="H21" s="188">
        <v>567000</v>
      </c>
      <c r="I21" s="188">
        <v>1680000</v>
      </c>
      <c r="J21" s="188">
        <v>1680000</v>
      </c>
      <c r="K21" s="188">
        <v>1680000</v>
      </c>
      <c r="L21" s="188">
        <v>1680000</v>
      </c>
      <c r="M21" s="188">
        <v>280000</v>
      </c>
      <c r="N21" s="188">
        <v>70000</v>
      </c>
      <c r="O21" s="188">
        <v>2520000</v>
      </c>
      <c r="P21" s="188">
        <v>1680000</v>
      </c>
      <c r="Q21" s="188">
        <v>1680000</v>
      </c>
      <c r="R21" s="188">
        <v>1680000</v>
      </c>
      <c r="S21" s="188">
        <v>16800000</v>
      </c>
      <c r="T21" s="188">
        <v>1680000</v>
      </c>
      <c r="U21" s="188">
        <v>2520000</v>
      </c>
      <c r="V21" s="188">
        <f t="shared" si="0"/>
        <v>38444000</v>
      </c>
    </row>
    <row r="22" spans="2:22" ht="15">
      <c r="B22" s="5">
        <v>4</v>
      </c>
      <c r="C22" s="5" t="s">
        <v>25</v>
      </c>
      <c r="D22" s="5"/>
      <c r="E22" s="5"/>
      <c r="F22" s="188">
        <v>6000</v>
      </c>
      <c r="G22" s="188">
        <v>2561008</v>
      </c>
      <c r="H22" s="188">
        <v>186000</v>
      </c>
      <c r="I22" s="188">
        <v>12780000</v>
      </c>
      <c r="J22" s="188">
        <v>1394000</v>
      </c>
      <c r="K22" s="188">
        <v>1350000</v>
      </c>
      <c r="L22" s="188">
        <v>13080000</v>
      </c>
      <c r="M22" s="188">
        <v>10444000</v>
      </c>
      <c r="N22" s="188">
        <v>617000</v>
      </c>
      <c r="O22" s="188">
        <v>10334000</v>
      </c>
      <c r="P22" s="188">
        <v>7098000</v>
      </c>
      <c r="Q22" s="188">
        <v>5255000</v>
      </c>
      <c r="R22" s="188">
        <v>1587000</v>
      </c>
      <c r="S22" s="188">
        <v>15240000</v>
      </c>
      <c r="T22" s="188">
        <v>12840000</v>
      </c>
      <c r="U22" s="188">
        <v>8142000</v>
      </c>
      <c r="V22" s="188">
        <f t="shared" si="0"/>
        <v>102914008</v>
      </c>
    </row>
    <row r="23" spans="2:22" ht="18.75">
      <c r="B23" s="13" t="s">
        <v>26</v>
      </c>
      <c r="C23" s="445" t="s">
        <v>27</v>
      </c>
      <c r="D23" s="445"/>
      <c r="E23" s="445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</row>
    <row r="24" spans="2:22" ht="18.75">
      <c r="B24" s="13" t="s">
        <v>28</v>
      </c>
      <c r="C24" s="445" t="s">
        <v>29</v>
      </c>
      <c r="D24" s="445"/>
      <c r="E24" s="445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</row>
    <row r="25" spans="2:22" ht="18.75">
      <c r="B25" s="13" t="s">
        <v>30</v>
      </c>
      <c r="C25" s="445" t="s">
        <v>31</v>
      </c>
      <c r="D25" s="445"/>
      <c r="E25" s="445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</row>
    <row r="26" spans="2:22" ht="18.75">
      <c r="B26" s="13" t="s">
        <v>32</v>
      </c>
      <c r="C26" s="445" t="s">
        <v>33</v>
      </c>
      <c r="D26" s="445"/>
      <c r="E26" s="445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</row>
    <row r="27" spans="2:22" ht="18.75">
      <c r="B27" s="13" t="s">
        <v>34</v>
      </c>
      <c r="C27" s="445" t="s">
        <v>35</v>
      </c>
      <c r="D27" s="445"/>
      <c r="E27" s="445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</row>
    <row r="28" spans="2:22" ht="18.75">
      <c r="B28" s="13" t="s">
        <v>36</v>
      </c>
      <c r="C28" s="445" t="s">
        <v>37</v>
      </c>
      <c r="D28" s="445"/>
      <c r="E28" s="445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</row>
    <row r="29" spans="2:22" ht="18.75">
      <c r="B29" s="13"/>
      <c r="C29" s="445" t="s">
        <v>38</v>
      </c>
      <c r="D29" s="445"/>
      <c r="E29" s="445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</row>
    <row r="30" spans="2:22" ht="18.75">
      <c r="B30" s="13" t="s">
        <v>39</v>
      </c>
      <c r="C30" s="445" t="s">
        <v>40</v>
      </c>
      <c r="D30" s="445"/>
      <c r="E30" s="445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</row>
    <row r="31" spans="2:22" ht="15">
      <c r="B31" s="5">
        <v>5</v>
      </c>
      <c r="C31" s="5" t="s">
        <v>41</v>
      </c>
      <c r="D31" s="5"/>
      <c r="E31" s="5"/>
      <c r="F31" s="188">
        <v>107000</v>
      </c>
      <c r="G31" s="188">
        <v>505000</v>
      </c>
      <c r="H31" s="188">
        <v>107000</v>
      </c>
      <c r="I31" s="188">
        <v>567000</v>
      </c>
      <c r="J31" s="188">
        <v>0</v>
      </c>
      <c r="K31" s="188">
        <v>570000</v>
      </c>
      <c r="L31" s="188">
        <v>1347000</v>
      </c>
      <c r="M31" s="188">
        <v>580500</v>
      </c>
      <c r="N31" s="188">
        <v>909000</v>
      </c>
      <c r="O31" s="188">
        <v>702000</v>
      </c>
      <c r="P31" s="188">
        <v>221000</v>
      </c>
      <c r="Q31" s="188">
        <v>485000</v>
      </c>
      <c r="R31" s="188">
        <v>312000</v>
      </c>
      <c r="S31" s="188">
        <v>567000</v>
      </c>
      <c r="T31" s="188">
        <v>314000</v>
      </c>
      <c r="U31" s="188">
        <v>327000</v>
      </c>
      <c r="V31" s="188">
        <f t="shared" ref="V31:V36" si="1">SUM(F31:U31)</f>
        <v>7620500</v>
      </c>
    </row>
    <row r="32" spans="2:22" ht="15">
      <c r="B32" s="5">
        <v>6</v>
      </c>
      <c r="C32" s="5" t="s">
        <v>42</v>
      </c>
      <c r="D32" s="5"/>
      <c r="E32" s="5"/>
      <c r="F32" s="188">
        <v>500000</v>
      </c>
      <c r="G32" s="188">
        <v>300000</v>
      </c>
      <c r="H32" s="188">
        <v>500000</v>
      </c>
      <c r="I32" s="188">
        <v>3853920</v>
      </c>
      <c r="J32" s="188">
        <v>4200000</v>
      </c>
      <c r="K32" s="188">
        <v>164000</v>
      </c>
      <c r="L32" s="188">
        <v>3841800</v>
      </c>
      <c r="M32" s="188">
        <v>3600000</v>
      </c>
      <c r="N32" s="188">
        <v>4260000</v>
      </c>
      <c r="O32" s="188">
        <v>3600000</v>
      </c>
      <c r="P32" s="188">
        <v>2482740</v>
      </c>
      <c r="Q32" s="188">
        <v>4260000</v>
      </c>
      <c r="R32" s="188">
        <v>612000</v>
      </c>
      <c r="S32" s="188">
        <v>567000</v>
      </c>
      <c r="T32" s="188">
        <v>3845160</v>
      </c>
      <c r="U32" s="188">
        <v>100000</v>
      </c>
      <c r="V32" s="188">
        <f t="shared" si="1"/>
        <v>36686620</v>
      </c>
    </row>
    <row r="33" spans="2:22" ht="15">
      <c r="B33" s="5">
        <v>7</v>
      </c>
      <c r="C33" s="5" t="s">
        <v>43</v>
      </c>
      <c r="D33" s="5"/>
      <c r="E33" s="5"/>
      <c r="F33" s="188">
        <v>106000</v>
      </c>
      <c r="G33" s="188">
        <v>500000</v>
      </c>
      <c r="H33" s="188">
        <v>106000</v>
      </c>
      <c r="I33" s="188">
        <v>0</v>
      </c>
      <c r="J33" s="188">
        <v>200000</v>
      </c>
      <c r="K33" s="188">
        <v>152000</v>
      </c>
      <c r="L33" s="188">
        <v>0</v>
      </c>
      <c r="M33" s="188">
        <v>3800000</v>
      </c>
      <c r="N33" s="188">
        <v>360000</v>
      </c>
      <c r="O33" s="188">
        <v>3800000</v>
      </c>
      <c r="P33" s="188">
        <v>1340000</v>
      </c>
      <c r="Q33" s="188">
        <v>750000</v>
      </c>
      <c r="R33" s="188">
        <v>335000</v>
      </c>
      <c r="S33" s="188">
        <v>0</v>
      </c>
      <c r="T33" s="188">
        <v>0</v>
      </c>
      <c r="U33" s="188">
        <v>1018000</v>
      </c>
      <c r="V33" s="188">
        <f t="shared" si="1"/>
        <v>12467000</v>
      </c>
    </row>
    <row r="34" spans="2:22" ht="15">
      <c r="B34" s="5">
        <v>8</v>
      </c>
      <c r="C34" s="5" t="s">
        <v>44</v>
      </c>
      <c r="D34" s="5"/>
      <c r="E34" s="5"/>
      <c r="F34" s="188">
        <v>530000</v>
      </c>
      <c r="G34" s="188">
        <v>500000</v>
      </c>
      <c r="H34" s="188">
        <v>530000</v>
      </c>
      <c r="I34" s="188">
        <v>128000</v>
      </c>
      <c r="J34" s="188">
        <v>100000</v>
      </c>
      <c r="K34" s="188">
        <v>40000</v>
      </c>
      <c r="L34" s="188">
        <v>428000</v>
      </c>
      <c r="M34" s="188">
        <v>136000</v>
      </c>
      <c r="N34" s="188">
        <v>218000</v>
      </c>
      <c r="O34" s="188">
        <v>136000</v>
      </c>
      <c r="P34" s="188">
        <v>2482740</v>
      </c>
      <c r="Q34" s="188">
        <v>180000</v>
      </c>
      <c r="R34" s="188">
        <v>204000</v>
      </c>
      <c r="S34" s="188">
        <v>128000</v>
      </c>
      <c r="T34" s="188">
        <v>128000</v>
      </c>
      <c r="U34" s="188">
        <v>96000</v>
      </c>
      <c r="V34" s="188">
        <f t="shared" si="1"/>
        <v>5964740</v>
      </c>
    </row>
    <row r="35" spans="2:22" ht="15">
      <c r="B35" s="5">
        <v>9</v>
      </c>
      <c r="C35" s="5" t="s">
        <v>45</v>
      </c>
      <c r="D35" s="5"/>
      <c r="E35" s="5"/>
      <c r="F35" s="188">
        <v>0</v>
      </c>
      <c r="G35" s="188">
        <v>470000</v>
      </c>
      <c r="H35" s="188">
        <v>0</v>
      </c>
      <c r="I35" s="188">
        <v>48000</v>
      </c>
      <c r="J35" s="188">
        <v>120000</v>
      </c>
      <c r="K35" s="188">
        <v>48000</v>
      </c>
      <c r="L35" s="188">
        <v>48000</v>
      </c>
      <c r="M35" s="188">
        <v>72000</v>
      </c>
      <c r="N35" s="188">
        <v>48000</v>
      </c>
      <c r="O35" s="188">
        <v>72000</v>
      </c>
      <c r="P35" s="188">
        <v>491600</v>
      </c>
      <c r="Q35" s="188">
        <v>180000</v>
      </c>
      <c r="R35" s="188">
        <v>30000</v>
      </c>
      <c r="S35" s="188">
        <v>26400</v>
      </c>
      <c r="T35" s="188">
        <v>48000</v>
      </c>
      <c r="U35" s="188">
        <v>72000</v>
      </c>
      <c r="V35" s="188">
        <f t="shared" si="1"/>
        <v>1774000</v>
      </c>
    </row>
    <row r="36" spans="2:22" ht="15">
      <c r="B36" s="5">
        <v>10</v>
      </c>
      <c r="C36" s="5" t="s">
        <v>46</v>
      </c>
      <c r="D36" s="5"/>
      <c r="E36" s="5"/>
      <c r="F36" s="188">
        <v>40000</v>
      </c>
      <c r="G36" s="188">
        <v>240000</v>
      </c>
      <c r="H36" s="188">
        <v>40000</v>
      </c>
      <c r="I36" s="188">
        <v>240000</v>
      </c>
      <c r="J36" s="188">
        <v>576000</v>
      </c>
      <c r="K36" s="188">
        <v>48000</v>
      </c>
      <c r="L36" s="188">
        <v>240000</v>
      </c>
      <c r="M36" s="188">
        <v>240000</v>
      </c>
      <c r="N36" s="188">
        <v>360000</v>
      </c>
      <c r="O36" s="188">
        <v>240000</v>
      </c>
      <c r="P36" s="188">
        <v>1248000</v>
      </c>
      <c r="Q36" s="188">
        <v>1200000</v>
      </c>
      <c r="R36" s="188">
        <v>360000</v>
      </c>
      <c r="S36" s="188">
        <v>240000</v>
      </c>
      <c r="T36" s="188">
        <v>60000</v>
      </c>
      <c r="U36" s="188">
        <v>60000</v>
      </c>
      <c r="V36" s="188">
        <f t="shared" si="1"/>
        <v>5432000</v>
      </c>
    </row>
    <row r="37" spans="2:22" ht="39" customHeight="1">
      <c r="B37" s="361" t="s">
        <v>20</v>
      </c>
      <c r="C37" s="361"/>
      <c r="D37" s="361"/>
      <c r="E37" s="361"/>
      <c r="F37" s="188">
        <f t="shared" ref="F37:V37" si="2">SUM(F27:F36)</f>
        <v>1283000</v>
      </c>
      <c r="G37" s="188">
        <f t="shared" si="2"/>
        <v>2515000</v>
      </c>
      <c r="H37" s="188">
        <f t="shared" si="2"/>
        <v>1283000</v>
      </c>
      <c r="I37" s="188">
        <f t="shared" si="2"/>
        <v>4836920</v>
      </c>
      <c r="J37" s="188">
        <f t="shared" si="2"/>
        <v>5196000</v>
      </c>
      <c r="K37" s="188">
        <f t="shared" si="2"/>
        <v>1022000</v>
      </c>
      <c r="L37" s="188">
        <f t="shared" si="2"/>
        <v>5904800</v>
      </c>
      <c r="M37" s="188">
        <f t="shared" si="2"/>
        <v>8428500</v>
      </c>
      <c r="N37" s="188">
        <f t="shared" si="2"/>
        <v>6155000</v>
      </c>
      <c r="O37" s="188">
        <f t="shared" si="2"/>
        <v>8550000</v>
      </c>
      <c r="P37" s="188">
        <f t="shared" si="2"/>
        <v>8266080</v>
      </c>
      <c r="Q37" s="188">
        <f t="shared" si="2"/>
        <v>7055000</v>
      </c>
      <c r="R37" s="188">
        <f t="shared" si="2"/>
        <v>1853000</v>
      </c>
      <c r="S37" s="188">
        <f t="shared" si="2"/>
        <v>1528400</v>
      </c>
      <c r="T37" s="188">
        <f t="shared" si="2"/>
        <v>4395160</v>
      </c>
      <c r="U37" s="188">
        <f t="shared" si="2"/>
        <v>1673000</v>
      </c>
      <c r="V37" s="188">
        <f t="shared" si="2"/>
        <v>69944860</v>
      </c>
    </row>
    <row r="40" spans="2:22" ht="20.25" thickBot="1">
      <c r="B40" s="19" t="s">
        <v>47</v>
      </c>
      <c r="F40" s="20"/>
      <c r="J40" s="19" t="s">
        <v>48</v>
      </c>
      <c r="N40" s="20"/>
    </row>
    <row r="41" spans="2:22" ht="42.6" customHeight="1" thickBot="1">
      <c r="B41" s="323" t="s">
        <v>49</v>
      </c>
      <c r="C41" s="324"/>
      <c r="D41" s="324"/>
      <c r="E41" s="369"/>
      <c r="F41" s="362" t="s">
        <v>50</v>
      </c>
      <c r="G41" s="364" t="s">
        <v>51</v>
      </c>
      <c r="H41" s="365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22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22" ht="15" customHeight="1" thickBot="1">
      <c r="B43" s="298" t="s">
        <v>57</v>
      </c>
      <c r="C43" s="298"/>
      <c r="D43" s="298"/>
      <c r="E43" s="298"/>
      <c r="F43" s="31">
        <v>0</v>
      </c>
      <c r="G43" s="32">
        <v>0</v>
      </c>
      <c r="H43" s="32">
        <v>0</v>
      </c>
      <c r="J43" s="33" t="s">
        <v>392</v>
      </c>
      <c r="K43" s="34" t="s">
        <v>340</v>
      </c>
      <c r="L43" s="32">
        <v>0</v>
      </c>
      <c r="M43" s="32">
        <v>0</v>
      </c>
      <c r="N43" s="32">
        <v>0</v>
      </c>
      <c r="O43" s="32">
        <v>16</v>
      </c>
      <c r="P43" s="32">
        <v>16</v>
      </c>
      <c r="Q43" s="32" t="s">
        <v>393</v>
      </c>
    </row>
    <row r="44" spans="2:22" ht="15" customHeight="1" thickBot="1">
      <c r="B44" s="298" t="s">
        <v>58</v>
      </c>
      <c r="C44" s="298"/>
      <c r="D44" s="298"/>
      <c r="E44" s="298"/>
      <c r="F44" s="31">
        <v>56</v>
      </c>
      <c r="G44" s="32">
        <v>56</v>
      </c>
      <c r="H44" s="32">
        <v>0</v>
      </c>
      <c r="J44" s="33" t="s">
        <v>157</v>
      </c>
      <c r="K44" s="34"/>
      <c r="L44" s="32">
        <v>56</v>
      </c>
      <c r="M44" s="32">
        <v>56</v>
      </c>
      <c r="N44" s="32">
        <v>0</v>
      </c>
      <c r="O44" s="32">
        <v>80</v>
      </c>
      <c r="P44" s="32">
        <v>24</v>
      </c>
      <c r="Q44" s="32" t="s">
        <v>393</v>
      </c>
    </row>
    <row r="45" spans="2:22" ht="15" customHeight="1" thickBot="1">
      <c r="B45" s="298" t="s">
        <v>59</v>
      </c>
      <c r="C45" s="298"/>
      <c r="D45" s="298"/>
      <c r="E45" s="298"/>
      <c r="F45" s="31">
        <v>37</v>
      </c>
      <c r="G45" s="32">
        <v>37</v>
      </c>
      <c r="H45" s="32">
        <v>0</v>
      </c>
      <c r="J45" s="33" t="s">
        <v>394</v>
      </c>
      <c r="K45" s="34"/>
      <c r="L45" s="32">
        <v>37</v>
      </c>
      <c r="M45" s="32">
        <v>37</v>
      </c>
      <c r="N45" s="32">
        <v>0</v>
      </c>
      <c r="O45" s="32">
        <v>48</v>
      </c>
      <c r="P45" s="32">
        <v>11</v>
      </c>
      <c r="Q45" s="32" t="s">
        <v>393</v>
      </c>
    </row>
    <row r="46" spans="2:22" ht="15" customHeight="1" thickBot="1">
      <c r="B46" s="298" t="s">
        <v>60</v>
      </c>
      <c r="C46" s="298"/>
      <c r="D46" s="298"/>
      <c r="E46" s="298"/>
      <c r="F46" s="31">
        <v>10</v>
      </c>
      <c r="G46" s="32">
        <v>10</v>
      </c>
      <c r="H46" s="32">
        <v>0</v>
      </c>
      <c r="J46" s="33" t="s">
        <v>395</v>
      </c>
      <c r="K46" s="34"/>
      <c r="L46" s="32">
        <v>10</v>
      </c>
      <c r="M46" s="32">
        <v>10</v>
      </c>
      <c r="N46" s="32">
        <v>0</v>
      </c>
      <c r="O46" s="32">
        <v>32</v>
      </c>
      <c r="P46" s="32">
        <v>22</v>
      </c>
      <c r="Q46" s="32" t="s">
        <v>393</v>
      </c>
    </row>
    <row r="47" spans="2:22" ht="15" customHeight="1" thickBot="1">
      <c r="B47" s="298" t="s">
        <v>61</v>
      </c>
      <c r="C47" s="298"/>
      <c r="D47" s="298"/>
      <c r="E47" s="298"/>
      <c r="F47" s="31">
        <v>2</v>
      </c>
      <c r="G47" s="32">
        <v>2</v>
      </c>
      <c r="H47" s="32">
        <v>0</v>
      </c>
      <c r="J47" s="184" t="s">
        <v>396</v>
      </c>
      <c r="L47" s="185">
        <v>2</v>
      </c>
      <c r="M47" s="185">
        <v>2</v>
      </c>
      <c r="N47" s="185">
        <v>0</v>
      </c>
      <c r="O47" s="185">
        <v>16</v>
      </c>
      <c r="P47" s="185">
        <v>14</v>
      </c>
      <c r="Q47" s="185" t="s">
        <v>393</v>
      </c>
    </row>
    <row r="48" spans="2:22" ht="15" customHeight="1" thickBot="1">
      <c r="B48" s="298" t="s">
        <v>63</v>
      </c>
      <c r="C48" s="298"/>
      <c r="D48" s="298"/>
      <c r="E48" s="298"/>
      <c r="F48" s="31">
        <v>0</v>
      </c>
      <c r="G48" s="32">
        <v>0</v>
      </c>
      <c r="H48" s="32">
        <v>0</v>
      </c>
      <c r="J48" s="184" t="s">
        <v>397</v>
      </c>
      <c r="K48" t="s">
        <v>398</v>
      </c>
      <c r="L48" s="185">
        <v>0</v>
      </c>
      <c r="M48" s="185">
        <v>0</v>
      </c>
      <c r="N48" s="186">
        <v>0</v>
      </c>
      <c r="O48" s="185">
        <v>1</v>
      </c>
      <c r="P48" s="186">
        <v>1</v>
      </c>
      <c r="Q48" s="185" t="s">
        <v>393</v>
      </c>
    </row>
    <row r="49" spans="2:17" ht="15" customHeight="1" thickBot="1">
      <c r="B49" s="298" t="s">
        <v>64</v>
      </c>
      <c r="C49" s="298"/>
      <c r="D49" s="298"/>
      <c r="E49" s="298"/>
      <c r="F49" s="31">
        <v>26</v>
      </c>
      <c r="G49" s="32">
        <v>26</v>
      </c>
      <c r="H49" s="32">
        <v>0</v>
      </c>
      <c r="J49" s="184" t="s">
        <v>399</v>
      </c>
      <c r="K49" t="s">
        <v>400</v>
      </c>
      <c r="L49" s="185">
        <v>26</v>
      </c>
      <c r="M49" s="185">
        <v>26</v>
      </c>
      <c r="N49" s="186">
        <v>0</v>
      </c>
      <c r="O49" s="185">
        <v>48</v>
      </c>
      <c r="P49" s="186">
        <v>22</v>
      </c>
      <c r="Q49" s="185" t="s">
        <v>393</v>
      </c>
    </row>
    <row r="50" spans="2:17" ht="15" customHeight="1" thickBot="1">
      <c r="B50" s="298" t="s">
        <v>65</v>
      </c>
      <c r="C50" s="298"/>
      <c r="D50" s="298"/>
      <c r="E50" s="298"/>
      <c r="F50" s="31">
        <v>15</v>
      </c>
      <c r="G50" s="32">
        <v>15</v>
      </c>
      <c r="H50" s="32">
        <v>0</v>
      </c>
      <c r="J50" s="184" t="s">
        <v>156</v>
      </c>
      <c r="L50" s="185">
        <v>15</v>
      </c>
      <c r="M50" s="185">
        <v>15</v>
      </c>
      <c r="N50" s="186">
        <v>0</v>
      </c>
      <c r="O50" s="185">
        <v>20</v>
      </c>
      <c r="P50" s="187">
        <v>5</v>
      </c>
      <c r="Q50" s="185" t="s">
        <v>393</v>
      </c>
    </row>
    <row r="51" spans="2:17" ht="15" customHeight="1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>
        <v>0</v>
      </c>
      <c r="J51" s="184" t="s">
        <v>401</v>
      </c>
      <c r="L51" s="185">
        <v>10</v>
      </c>
      <c r="M51" s="185">
        <v>10</v>
      </c>
      <c r="N51" s="186">
        <v>0</v>
      </c>
      <c r="O51" s="185">
        <v>30</v>
      </c>
      <c r="P51" s="187">
        <v>20</v>
      </c>
      <c r="Q51" s="185" t="s">
        <v>393</v>
      </c>
    </row>
    <row r="52" spans="2:17" ht="15" customHeight="1" thickBot="1">
      <c r="B52" s="298" t="s">
        <v>67</v>
      </c>
      <c r="C52" s="298"/>
      <c r="D52" s="298"/>
      <c r="E52" s="298"/>
      <c r="F52" s="31">
        <v>0</v>
      </c>
      <c r="G52" s="32">
        <v>0</v>
      </c>
      <c r="H52" s="32">
        <v>0</v>
      </c>
    </row>
    <row r="53" spans="2:17" ht="15" customHeight="1" thickBot="1">
      <c r="B53" s="298" t="s">
        <v>68</v>
      </c>
      <c r="C53" s="298"/>
      <c r="D53" s="298"/>
      <c r="E53" s="298"/>
      <c r="F53" s="31">
        <v>10</v>
      </c>
      <c r="G53" s="32">
        <v>10</v>
      </c>
      <c r="H53" s="32">
        <v>0</v>
      </c>
    </row>
    <row r="54" spans="2:17" ht="15" customHeight="1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>
        <v>0</v>
      </c>
      <c r="J54" s="364" t="s">
        <v>62</v>
      </c>
      <c r="K54" s="380"/>
      <c r="L54" s="380"/>
      <c r="M54" s="380"/>
      <c r="N54" s="380"/>
      <c r="O54" s="380"/>
      <c r="P54" s="380"/>
      <c r="Q54" s="380"/>
    </row>
    <row r="58" spans="2:17" ht="15">
      <c r="B58" s="35" t="s">
        <v>70</v>
      </c>
      <c r="C58" s="36"/>
      <c r="D58" s="37"/>
      <c r="E58" s="37"/>
      <c r="F58" s="37"/>
      <c r="G58" s="38"/>
    </row>
    <row r="59" spans="2:17" ht="15">
      <c r="B59" s="326" t="s">
        <v>71</v>
      </c>
      <c r="C59" s="327"/>
      <c r="D59" s="327"/>
      <c r="E59" s="328"/>
      <c r="F59" s="326" t="s">
        <v>72</v>
      </c>
      <c r="G59" s="327"/>
    </row>
    <row r="60" spans="2:17" ht="15">
      <c r="B60" s="333" t="s">
        <v>73</v>
      </c>
      <c r="C60" s="334"/>
      <c r="D60" s="334"/>
      <c r="E60" s="335"/>
      <c r="F60" s="443">
        <v>14412000</v>
      </c>
      <c r="G60" s="444"/>
    </row>
    <row r="61" spans="2:17" ht="15">
      <c r="B61" s="333" t="s">
        <v>74</v>
      </c>
      <c r="C61" s="334"/>
      <c r="D61" s="334"/>
      <c r="E61" s="335"/>
      <c r="F61" s="440">
        <v>27042240</v>
      </c>
      <c r="G61" s="441"/>
    </row>
    <row r="62" spans="2:17" ht="15">
      <c r="B62" s="333" t="s">
        <v>75</v>
      </c>
      <c r="C62" s="334"/>
      <c r="D62" s="334"/>
      <c r="E62" s="335"/>
      <c r="F62" s="435">
        <v>11997235</v>
      </c>
      <c r="G62" s="442"/>
    </row>
    <row r="63" spans="2:17" ht="15">
      <c r="B63" s="333" t="s">
        <v>76</v>
      </c>
      <c r="C63" s="334"/>
      <c r="D63" s="334"/>
      <c r="E63" s="335"/>
      <c r="F63" s="435">
        <v>0</v>
      </c>
      <c r="G63" s="442"/>
    </row>
    <row r="64" spans="2:17" ht="15">
      <c r="B64" s="333" t="s">
        <v>77</v>
      </c>
      <c r="C64" s="334"/>
      <c r="D64" s="334"/>
      <c r="E64" s="335"/>
      <c r="F64" s="435">
        <v>3070000</v>
      </c>
      <c r="G64" s="436"/>
    </row>
    <row r="65" spans="2:7" ht="15">
      <c r="B65" s="333" t="s">
        <v>78</v>
      </c>
      <c r="C65" s="334"/>
      <c r="D65" s="334"/>
      <c r="E65" s="335"/>
      <c r="F65" s="437"/>
      <c r="G65" s="436"/>
    </row>
    <row r="66" spans="2:7" ht="15">
      <c r="B66" s="333" t="s">
        <v>79</v>
      </c>
      <c r="C66" s="334"/>
      <c r="D66" s="334"/>
      <c r="E66" s="335"/>
      <c r="F66" s="438"/>
      <c r="G66" s="439"/>
    </row>
    <row r="67" spans="2:7" ht="15">
      <c r="B67" s="333" t="s">
        <v>80</v>
      </c>
      <c r="C67" s="334"/>
      <c r="D67" s="334"/>
      <c r="E67" s="335"/>
    </row>
    <row r="68" spans="2:7" ht="15">
      <c r="B68" s="326" t="s">
        <v>62</v>
      </c>
      <c r="C68" s="327"/>
      <c r="D68" s="327"/>
      <c r="E68" s="328"/>
      <c r="F68" s="433">
        <f>SUM(F60:F67)</f>
        <v>56521475</v>
      </c>
      <c r="G68" s="434"/>
    </row>
    <row r="73" spans="2:7" ht="42" hidden="1" customHeight="1">
      <c r="B73" s="329" t="s">
        <v>81</v>
      </c>
      <c r="C73" s="330"/>
      <c r="D73" s="331" t="e">
        <f>#REF!-#REF!</f>
        <v>#REF!</v>
      </c>
      <c r="E73" s="332"/>
    </row>
  </sheetData>
  <mergeCells count="61">
    <mergeCell ref="C8:C9"/>
    <mergeCell ref="D8:E8"/>
    <mergeCell ref="D9:E9"/>
    <mergeCell ref="D4:E4"/>
    <mergeCell ref="C5:C7"/>
    <mergeCell ref="D5:E5"/>
    <mergeCell ref="D6:E6"/>
    <mergeCell ref="D7:E7"/>
    <mergeCell ref="C27:E27"/>
    <mergeCell ref="C10:C11"/>
    <mergeCell ref="D10:E10"/>
    <mergeCell ref="D11:E11"/>
    <mergeCell ref="B12:E12"/>
    <mergeCell ref="B16:V16"/>
    <mergeCell ref="C17:E17"/>
    <mergeCell ref="C18:E18"/>
    <mergeCell ref="C23:E23"/>
    <mergeCell ref="C24:E24"/>
    <mergeCell ref="C25:E25"/>
    <mergeCell ref="C26:E26"/>
    <mergeCell ref="C28:E28"/>
    <mergeCell ref="C29:E29"/>
    <mergeCell ref="C30:E30"/>
    <mergeCell ref="B37:E37"/>
    <mergeCell ref="B41:E42"/>
    <mergeCell ref="B53:E53"/>
    <mergeCell ref="G41:H41"/>
    <mergeCell ref="B43:E43"/>
    <mergeCell ref="B44:E44"/>
    <mergeCell ref="B45:E45"/>
    <mergeCell ref="B46:E46"/>
    <mergeCell ref="B47:E47"/>
    <mergeCell ref="F41:F42"/>
    <mergeCell ref="B48:E48"/>
    <mergeCell ref="B49:E49"/>
    <mergeCell ref="B50:E50"/>
    <mergeCell ref="B51:E51"/>
    <mergeCell ref="B52:E52"/>
    <mergeCell ref="B54:E54"/>
    <mergeCell ref="J54:Q54"/>
    <mergeCell ref="B59:E59"/>
    <mergeCell ref="F59:G59"/>
    <mergeCell ref="B60:E60"/>
    <mergeCell ref="F60:G60"/>
    <mergeCell ref="B61:E61"/>
    <mergeCell ref="F61:G61"/>
    <mergeCell ref="B62:E62"/>
    <mergeCell ref="F62:G62"/>
    <mergeCell ref="B63:E63"/>
    <mergeCell ref="F63:G63"/>
    <mergeCell ref="B64:E64"/>
    <mergeCell ref="F64:G64"/>
    <mergeCell ref="B65:E65"/>
    <mergeCell ref="F65:G65"/>
    <mergeCell ref="B66:E66"/>
    <mergeCell ref="F66:G66"/>
    <mergeCell ref="B67:E67"/>
    <mergeCell ref="B68:E68"/>
    <mergeCell ref="F68:G68"/>
    <mergeCell ref="B73:C73"/>
    <mergeCell ref="D73:E7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9"/>
  <sheetViews>
    <sheetView topLeftCell="N23" workbookViewId="0">
      <selection activeCell="Y32" sqref="Y32"/>
    </sheetView>
  </sheetViews>
  <sheetFormatPr defaultRowHeight="14.25"/>
  <cols>
    <col min="5" max="5" width="16.875" bestFit="1" customWidth="1"/>
    <col min="6" max="6" width="16.25" customWidth="1"/>
    <col min="7" max="7" width="15.125" customWidth="1"/>
    <col min="8" max="8" width="14.375" customWidth="1"/>
    <col min="9" max="9" width="21.75" customWidth="1"/>
    <col min="10" max="10" width="16.375" customWidth="1"/>
    <col min="11" max="11" width="15.25" customWidth="1"/>
    <col min="12" max="12" width="17.25" customWidth="1"/>
    <col min="13" max="13" width="16.625" customWidth="1"/>
    <col min="14" max="14" width="16.875" customWidth="1"/>
    <col min="15" max="15" width="15.375" customWidth="1"/>
    <col min="16" max="16" width="14.25" customWidth="1"/>
    <col min="17" max="17" width="16.75" customWidth="1"/>
    <col min="18" max="18" width="15.75" customWidth="1"/>
    <col min="19" max="19" width="15.25" customWidth="1"/>
    <col min="20" max="20" width="15.375" customWidth="1"/>
    <col min="21" max="21" width="15.75" customWidth="1"/>
    <col min="22" max="22" width="16.25" customWidth="1"/>
    <col min="23" max="24" width="14.25" bestFit="1" customWidth="1"/>
    <col min="25" max="25" width="18" customWidth="1"/>
  </cols>
  <sheetData>
    <row r="2" spans="1:9" ht="21">
      <c r="B2" s="1"/>
      <c r="C2" s="1"/>
      <c r="D2" s="53" t="s">
        <v>451</v>
      </c>
      <c r="E2" s="53"/>
      <c r="F2" s="53"/>
      <c r="G2" s="53"/>
      <c r="H2" s="53"/>
      <c r="I2" s="53"/>
    </row>
    <row r="4" spans="1:9" ht="15">
      <c r="A4" s="3" t="s">
        <v>1</v>
      </c>
      <c r="B4" s="3"/>
      <c r="C4" s="3"/>
      <c r="D4" s="2"/>
      <c r="E4" s="2"/>
    </row>
    <row r="5" spans="1:9" ht="15">
      <c r="A5" s="4" t="s">
        <v>2</v>
      </c>
      <c r="B5" s="4" t="s">
        <v>3</v>
      </c>
      <c r="C5" s="303" t="s">
        <v>4</v>
      </c>
      <c r="D5" s="303"/>
      <c r="E5" s="4" t="s">
        <v>5</v>
      </c>
    </row>
    <row r="6" spans="1:9">
      <c r="A6" s="5">
        <v>1</v>
      </c>
      <c r="B6" s="304" t="s">
        <v>6</v>
      </c>
      <c r="C6" s="305" t="s">
        <v>85</v>
      </c>
      <c r="D6" s="305"/>
      <c r="E6" s="6">
        <v>20</v>
      </c>
    </row>
    <row r="7" spans="1:9">
      <c r="A7" s="5">
        <v>2</v>
      </c>
      <c r="B7" s="304"/>
      <c r="C7" s="306" t="s">
        <v>8</v>
      </c>
      <c r="D7" s="307"/>
      <c r="E7" s="6">
        <v>12</v>
      </c>
    </row>
    <row r="8" spans="1:9">
      <c r="A8" s="5">
        <v>3</v>
      </c>
      <c r="B8" s="304"/>
      <c r="C8" s="305" t="s">
        <v>86</v>
      </c>
      <c r="D8" s="305"/>
      <c r="E8" s="6">
        <v>20</v>
      </c>
    </row>
    <row r="9" spans="1:9">
      <c r="A9" s="5">
        <v>4</v>
      </c>
      <c r="B9" s="304" t="s">
        <v>10</v>
      </c>
      <c r="C9" s="305" t="s">
        <v>87</v>
      </c>
      <c r="D9" s="305"/>
      <c r="E9" s="6">
        <v>12</v>
      </c>
    </row>
    <row r="10" spans="1:9">
      <c r="A10" s="5">
        <v>5</v>
      </c>
      <c r="B10" s="304"/>
      <c r="C10" s="305" t="s">
        <v>12</v>
      </c>
      <c r="D10" s="305"/>
      <c r="E10" s="6">
        <v>12</v>
      </c>
    </row>
    <row r="11" spans="1:9">
      <c r="A11" s="5">
        <v>6</v>
      </c>
      <c r="B11" s="304" t="s">
        <v>13</v>
      </c>
      <c r="C11" s="306" t="s">
        <v>88</v>
      </c>
      <c r="D11" s="307"/>
      <c r="E11" s="6">
        <v>20</v>
      </c>
    </row>
    <row r="12" spans="1:9">
      <c r="A12" s="5">
        <v>7</v>
      </c>
      <c r="B12" s="304"/>
      <c r="C12" s="306" t="s">
        <v>89</v>
      </c>
      <c r="D12" s="307"/>
      <c r="E12" s="6">
        <v>20</v>
      </c>
    </row>
    <row r="13" spans="1:9" ht="15">
      <c r="A13" s="317" t="s">
        <v>16</v>
      </c>
      <c r="B13" s="317"/>
      <c r="C13" s="317"/>
      <c r="D13" s="317"/>
      <c r="E13" s="5">
        <v>2025</v>
      </c>
    </row>
    <row r="17" spans="1:25" ht="15">
      <c r="A17" s="318" t="s">
        <v>17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</row>
    <row r="18" spans="1:25" ht="15">
      <c r="A18" s="181" t="s">
        <v>2</v>
      </c>
      <c r="B18" s="446" t="s">
        <v>21</v>
      </c>
      <c r="C18" s="446"/>
      <c r="D18" s="446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</row>
    <row r="19" spans="1:25" ht="15">
      <c r="A19" s="181"/>
      <c r="B19" s="447" t="s">
        <v>377</v>
      </c>
      <c r="C19" s="447"/>
      <c r="D19" s="447"/>
      <c r="E19" s="50" t="s">
        <v>452</v>
      </c>
      <c r="F19" s="50" t="s">
        <v>453</v>
      </c>
      <c r="G19" s="50" t="s">
        <v>454</v>
      </c>
      <c r="H19" s="50" t="s">
        <v>455</v>
      </c>
      <c r="I19" s="50" t="s">
        <v>456</v>
      </c>
      <c r="J19" s="50" t="s">
        <v>379</v>
      </c>
      <c r="K19" s="50" t="s">
        <v>457</v>
      </c>
      <c r="L19" s="50" t="s">
        <v>458</v>
      </c>
      <c r="M19" s="50" t="s">
        <v>459</v>
      </c>
      <c r="N19" s="50" t="s">
        <v>460</v>
      </c>
      <c r="O19" s="50" t="s">
        <v>461</v>
      </c>
      <c r="P19" s="50" t="s">
        <v>462</v>
      </c>
      <c r="Q19" s="50" t="s">
        <v>463</v>
      </c>
      <c r="R19" s="50" t="s">
        <v>464</v>
      </c>
      <c r="S19" s="50" t="s">
        <v>465</v>
      </c>
      <c r="T19" s="50" t="s">
        <v>466</v>
      </c>
      <c r="U19" s="50" t="s">
        <v>467</v>
      </c>
      <c r="V19" s="50" t="s">
        <v>468</v>
      </c>
      <c r="W19" s="50" t="s">
        <v>469</v>
      </c>
      <c r="X19" s="50" t="s">
        <v>470</v>
      </c>
      <c r="Y19" s="210" t="s">
        <v>62</v>
      </c>
    </row>
    <row r="20" spans="1:25" ht="15">
      <c r="A20" s="5">
        <v>1</v>
      </c>
      <c r="B20" s="5" t="s">
        <v>22</v>
      </c>
      <c r="C20" s="5"/>
      <c r="D20" s="5"/>
      <c r="E20" s="183">
        <v>8450000</v>
      </c>
      <c r="F20" s="188">
        <v>82200000</v>
      </c>
      <c r="G20" s="188">
        <v>10250000</v>
      </c>
      <c r="H20" s="188">
        <v>23600000</v>
      </c>
      <c r="I20" s="188">
        <v>101000000</v>
      </c>
      <c r="J20" s="188">
        <v>16750000</v>
      </c>
      <c r="K20" s="188">
        <v>101000000</v>
      </c>
      <c r="L20" s="188">
        <v>14450000</v>
      </c>
      <c r="M20" s="188">
        <v>16000000</v>
      </c>
      <c r="N20" s="188">
        <v>2600000</v>
      </c>
      <c r="O20" s="188">
        <v>31120000</v>
      </c>
      <c r="P20" s="188">
        <v>9000000</v>
      </c>
      <c r="Q20" s="188">
        <v>17350000</v>
      </c>
      <c r="R20" s="188">
        <v>7500000</v>
      </c>
      <c r="S20" s="188">
        <v>7260000</v>
      </c>
      <c r="T20" s="188">
        <v>7000000</v>
      </c>
      <c r="U20" s="188">
        <v>21350000</v>
      </c>
      <c r="V20" s="188">
        <v>1570000</v>
      </c>
      <c r="W20" s="188">
        <v>30750000</v>
      </c>
      <c r="X20" s="188">
        <v>30750000</v>
      </c>
      <c r="Y20" s="159">
        <f>SUM(E20:X20)</f>
        <v>539950000</v>
      </c>
    </row>
    <row r="21" spans="1:25" ht="15">
      <c r="A21" s="5">
        <v>2</v>
      </c>
      <c r="B21" s="5" t="s">
        <v>23</v>
      </c>
      <c r="C21" s="5"/>
      <c r="D21" s="5"/>
      <c r="E21" s="183">
        <v>0</v>
      </c>
      <c r="F21" s="188">
        <v>100000</v>
      </c>
      <c r="G21" s="188">
        <v>80000</v>
      </c>
      <c r="H21" s="188">
        <v>80000</v>
      </c>
      <c r="I21" s="188">
        <v>95000</v>
      </c>
      <c r="J21" s="188">
        <v>90000</v>
      </c>
      <c r="K21" s="188">
        <v>115000</v>
      </c>
      <c r="L21" s="188">
        <v>80000</v>
      </c>
      <c r="M21" s="188">
        <v>665000</v>
      </c>
      <c r="N21" s="188">
        <v>80000</v>
      </c>
      <c r="O21" s="188">
        <v>95000</v>
      </c>
      <c r="P21" s="188">
        <v>112500</v>
      </c>
      <c r="Q21" s="188">
        <v>110000</v>
      </c>
      <c r="R21" s="188">
        <v>80000</v>
      </c>
      <c r="S21" s="188">
        <v>50000</v>
      </c>
      <c r="T21" s="188">
        <v>140000</v>
      </c>
      <c r="U21" s="188">
        <v>80000</v>
      </c>
      <c r="V21" s="188">
        <v>160000</v>
      </c>
      <c r="W21" s="188">
        <v>80000</v>
      </c>
      <c r="X21" s="188">
        <v>80000</v>
      </c>
      <c r="Y21" s="159">
        <f t="shared" ref="Y21:Y38" si="0">SUM(E21:X21)</f>
        <v>2372500</v>
      </c>
    </row>
    <row r="22" spans="1:25" ht="15">
      <c r="A22" s="5">
        <v>3</v>
      </c>
      <c r="B22" s="5" t="s">
        <v>24</v>
      </c>
      <c r="C22" s="5"/>
      <c r="D22" s="5"/>
      <c r="E22" s="183">
        <v>0</v>
      </c>
      <c r="F22" s="188">
        <v>153230000</v>
      </c>
      <c r="G22" s="188">
        <v>10040000</v>
      </c>
      <c r="H22" s="188">
        <v>1615000</v>
      </c>
      <c r="I22" s="188">
        <v>2040000</v>
      </c>
      <c r="J22" s="188">
        <v>1865000</v>
      </c>
      <c r="K22" s="188">
        <v>2040000</v>
      </c>
      <c r="L22" s="188">
        <v>2040000</v>
      </c>
      <c r="M22" s="188">
        <v>1615000</v>
      </c>
      <c r="N22" s="188">
        <v>2040000</v>
      </c>
      <c r="O22" s="188">
        <v>2020000</v>
      </c>
      <c r="P22" s="188">
        <v>2040000</v>
      </c>
      <c r="Q22" s="188">
        <v>1870000</v>
      </c>
      <c r="R22" s="188">
        <v>2040000</v>
      </c>
      <c r="S22" s="188">
        <v>1505000</v>
      </c>
      <c r="T22" s="188">
        <v>1480000</v>
      </c>
      <c r="U22" s="188">
        <v>1615000</v>
      </c>
      <c r="V22" s="188">
        <v>3075000</v>
      </c>
      <c r="W22" s="188">
        <v>1615000</v>
      </c>
      <c r="X22" s="188">
        <v>1615000</v>
      </c>
      <c r="Y22" s="159">
        <f t="shared" si="0"/>
        <v>195400000</v>
      </c>
    </row>
    <row r="23" spans="1:25" ht="15">
      <c r="A23" s="5">
        <v>4</v>
      </c>
      <c r="B23" s="5" t="s">
        <v>25</v>
      </c>
      <c r="C23" s="5"/>
      <c r="D23" s="5"/>
      <c r="E23" s="183">
        <v>0</v>
      </c>
      <c r="F23" s="188">
        <f t="shared" ref="F23:M23" si="1">F24+F25+F26+F27+F28+F29+F30</f>
        <v>3610000</v>
      </c>
      <c r="G23" s="188">
        <f t="shared" si="1"/>
        <v>3620000</v>
      </c>
      <c r="H23" s="188">
        <f t="shared" si="1"/>
        <v>3761000</v>
      </c>
      <c r="I23" s="188">
        <f t="shared" si="1"/>
        <v>3360100</v>
      </c>
      <c r="J23" s="188">
        <f t="shared" si="1"/>
        <v>3460000</v>
      </c>
      <c r="K23" s="188">
        <f t="shared" si="1"/>
        <v>3800000</v>
      </c>
      <c r="L23" s="188">
        <f t="shared" si="1"/>
        <v>3410100</v>
      </c>
      <c r="M23" s="188">
        <f t="shared" si="1"/>
        <v>3661000</v>
      </c>
      <c r="N23" s="188">
        <f t="shared" ref="N23:X23" si="2">N24+N25+N26+N27+N28+N29+N30</f>
        <v>3600000</v>
      </c>
      <c r="O23" s="188">
        <f t="shared" si="2"/>
        <v>3561000</v>
      </c>
      <c r="P23" s="188">
        <f t="shared" si="2"/>
        <v>3660000</v>
      </c>
      <c r="Q23" s="188">
        <f t="shared" si="2"/>
        <v>3400000</v>
      </c>
      <c r="R23" s="188">
        <f t="shared" si="2"/>
        <v>3800000</v>
      </c>
      <c r="S23" s="188">
        <f t="shared" si="2"/>
        <v>3660000</v>
      </c>
      <c r="T23" s="188">
        <f t="shared" si="2"/>
        <v>3710000</v>
      </c>
      <c r="U23" s="188">
        <f t="shared" si="2"/>
        <v>2560000</v>
      </c>
      <c r="V23" s="188">
        <f t="shared" si="2"/>
        <v>3661000</v>
      </c>
      <c r="W23" s="188">
        <f t="shared" si="2"/>
        <v>4360000</v>
      </c>
      <c r="X23" s="188">
        <f t="shared" si="2"/>
        <v>3960500</v>
      </c>
      <c r="Y23" s="159">
        <f t="shared" si="0"/>
        <v>68614700</v>
      </c>
    </row>
    <row r="24" spans="1:25" ht="15.75">
      <c r="A24" s="13" t="s">
        <v>26</v>
      </c>
      <c r="B24" s="445" t="s">
        <v>27</v>
      </c>
      <c r="C24" s="445"/>
      <c r="D24" s="445"/>
      <c r="E24" s="194"/>
      <c r="F24" s="194">
        <v>1100000</v>
      </c>
      <c r="G24" s="194">
        <v>1000000</v>
      </c>
      <c r="H24" s="194">
        <v>1101000</v>
      </c>
      <c r="I24" s="194">
        <v>1000000</v>
      </c>
      <c r="J24" s="194">
        <v>1000000</v>
      </c>
      <c r="K24" s="194">
        <v>1200000</v>
      </c>
      <c r="L24" s="194">
        <v>1000000</v>
      </c>
      <c r="M24" s="194">
        <v>1101000</v>
      </c>
      <c r="N24" s="194">
        <v>1000000</v>
      </c>
      <c r="O24" s="194">
        <v>1000000</v>
      </c>
      <c r="P24" s="194">
        <v>1200000</v>
      </c>
      <c r="Q24" s="194">
        <v>1000000</v>
      </c>
      <c r="R24" s="194">
        <v>1200000</v>
      </c>
      <c r="S24" s="194">
        <v>1000000</v>
      </c>
      <c r="T24" s="194">
        <v>1000000</v>
      </c>
      <c r="U24" s="194">
        <v>1000000</v>
      </c>
      <c r="V24" s="194">
        <v>1101000</v>
      </c>
      <c r="W24" s="194">
        <v>1400000</v>
      </c>
      <c r="X24" s="194">
        <v>1200500</v>
      </c>
      <c r="Y24" s="159">
        <f t="shared" si="0"/>
        <v>20603500</v>
      </c>
    </row>
    <row r="25" spans="1:25" ht="15.75">
      <c r="A25" s="13" t="s">
        <v>28</v>
      </c>
      <c r="B25" s="445" t="s">
        <v>29</v>
      </c>
      <c r="C25" s="445"/>
      <c r="D25" s="445"/>
      <c r="E25" s="194"/>
      <c r="F25" s="194">
        <v>1000000</v>
      </c>
      <c r="G25" s="194">
        <v>1000000</v>
      </c>
      <c r="H25" s="194">
        <v>1200000</v>
      </c>
      <c r="I25" s="194">
        <v>1000100</v>
      </c>
      <c r="J25" s="194">
        <v>1000000</v>
      </c>
      <c r="K25" s="194">
        <v>1100000</v>
      </c>
      <c r="L25" s="194">
        <v>1000100</v>
      </c>
      <c r="M25" s="194">
        <v>1000000</v>
      </c>
      <c r="N25" s="194">
        <v>1100000</v>
      </c>
      <c r="O25" s="194">
        <v>1101000</v>
      </c>
      <c r="P25" s="194">
        <v>1000000</v>
      </c>
      <c r="Q25" s="194">
        <v>1000000</v>
      </c>
      <c r="R25" s="194">
        <v>1200000</v>
      </c>
      <c r="S25" s="194">
        <v>1000000</v>
      </c>
      <c r="T25" s="194">
        <v>1200000</v>
      </c>
      <c r="U25" s="194"/>
      <c r="V25" s="194">
        <v>1000000</v>
      </c>
      <c r="W25" s="194">
        <v>1500000</v>
      </c>
      <c r="X25" s="194">
        <v>1300000</v>
      </c>
      <c r="Y25" s="159">
        <f t="shared" si="0"/>
        <v>19701200</v>
      </c>
    </row>
    <row r="26" spans="1:25" ht="15.75">
      <c r="A26" s="13" t="s">
        <v>30</v>
      </c>
      <c r="B26" s="445" t="s">
        <v>31</v>
      </c>
      <c r="C26" s="445"/>
      <c r="D26" s="445"/>
      <c r="E26" s="194"/>
      <c r="F26" s="194">
        <v>250000</v>
      </c>
      <c r="G26" s="194">
        <v>360000</v>
      </c>
      <c r="H26" s="194">
        <v>300000</v>
      </c>
      <c r="I26" s="194">
        <v>200000</v>
      </c>
      <c r="J26" s="194">
        <v>300000</v>
      </c>
      <c r="K26" s="194">
        <v>240000</v>
      </c>
      <c r="L26" s="194">
        <v>250000</v>
      </c>
      <c r="M26" s="194">
        <v>300000</v>
      </c>
      <c r="N26" s="194">
        <v>240000</v>
      </c>
      <c r="O26" s="194">
        <v>300000</v>
      </c>
      <c r="P26" s="194">
        <v>300000</v>
      </c>
      <c r="Q26" s="194">
        <v>240000</v>
      </c>
      <c r="R26" s="194">
        <v>240000</v>
      </c>
      <c r="S26" s="194">
        <v>300000</v>
      </c>
      <c r="T26" s="194">
        <v>250000</v>
      </c>
      <c r="U26" s="194">
        <v>300000</v>
      </c>
      <c r="V26" s="194">
        <v>300000</v>
      </c>
      <c r="W26" s="194">
        <v>300000</v>
      </c>
      <c r="X26" s="194">
        <v>300000</v>
      </c>
      <c r="Y26" s="159">
        <f t="shared" si="0"/>
        <v>5270000</v>
      </c>
    </row>
    <row r="27" spans="1:25" ht="15.75">
      <c r="A27" s="13" t="s">
        <v>32</v>
      </c>
      <c r="B27" s="445" t="s">
        <v>33</v>
      </c>
      <c r="C27" s="445"/>
      <c r="D27" s="445"/>
      <c r="E27" s="194"/>
      <c r="F27" s="194">
        <v>100000</v>
      </c>
      <c r="G27" s="194">
        <v>100000</v>
      </c>
      <c r="H27" s="194">
        <v>0</v>
      </c>
      <c r="I27" s="194">
        <v>0</v>
      </c>
      <c r="J27" s="194">
        <v>0</v>
      </c>
      <c r="K27" s="194">
        <v>100000</v>
      </c>
      <c r="L27" s="194">
        <v>0</v>
      </c>
      <c r="M27" s="194">
        <v>100000</v>
      </c>
      <c r="N27" s="194">
        <v>100000</v>
      </c>
      <c r="O27" s="194">
        <v>0</v>
      </c>
      <c r="P27" s="194">
        <v>0</v>
      </c>
      <c r="Q27" s="194">
        <v>0</v>
      </c>
      <c r="R27" s="194">
        <v>0</v>
      </c>
      <c r="S27" s="194">
        <v>200000</v>
      </c>
      <c r="T27" s="194">
        <v>100000</v>
      </c>
      <c r="U27" s="194">
        <v>100000</v>
      </c>
      <c r="V27" s="194">
        <v>100000</v>
      </c>
      <c r="W27" s="194">
        <v>0</v>
      </c>
      <c r="X27" s="194">
        <v>0</v>
      </c>
      <c r="Y27" s="159">
        <f t="shared" si="0"/>
        <v>1000000</v>
      </c>
    </row>
    <row r="28" spans="1:25" ht="15.75">
      <c r="A28" s="13" t="s">
        <v>34</v>
      </c>
      <c r="B28" s="445" t="s">
        <v>35</v>
      </c>
      <c r="C28" s="445"/>
      <c r="D28" s="445"/>
      <c r="E28" s="194"/>
      <c r="F28" s="194">
        <v>580000</v>
      </c>
      <c r="G28" s="194">
        <v>580000</v>
      </c>
      <c r="H28" s="194">
        <v>580000</v>
      </c>
      <c r="I28" s="194">
        <v>580000</v>
      </c>
      <c r="J28" s="194">
        <v>580000</v>
      </c>
      <c r="K28" s="194">
        <v>580000</v>
      </c>
      <c r="L28" s="194">
        <v>580000</v>
      </c>
      <c r="M28" s="194">
        <v>580000</v>
      </c>
      <c r="N28" s="194">
        <v>580000</v>
      </c>
      <c r="O28" s="194">
        <v>580000</v>
      </c>
      <c r="P28" s="194">
        <v>580000</v>
      </c>
      <c r="Q28" s="194">
        <v>580000</v>
      </c>
      <c r="R28" s="194">
        <v>580000</v>
      </c>
      <c r="S28" s="194">
        <v>580000</v>
      </c>
      <c r="T28" s="194">
        <v>580000</v>
      </c>
      <c r="U28" s="194">
        <v>580000</v>
      </c>
      <c r="V28" s="194">
        <v>580000</v>
      </c>
      <c r="W28" s="194">
        <v>580000</v>
      </c>
      <c r="X28" s="194">
        <v>580000</v>
      </c>
      <c r="Y28" s="159">
        <f t="shared" si="0"/>
        <v>11020000</v>
      </c>
    </row>
    <row r="29" spans="1:25" ht="15.75">
      <c r="A29" s="13" t="s">
        <v>36</v>
      </c>
      <c r="B29" s="445" t="s">
        <v>37</v>
      </c>
      <c r="C29" s="445"/>
      <c r="D29" s="445"/>
      <c r="E29" s="194"/>
      <c r="F29" s="194">
        <v>430000</v>
      </c>
      <c r="G29" s="194">
        <v>430000</v>
      </c>
      <c r="H29" s="194">
        <v>430000</v>
      </c>
      <c r="I29" s="194">
        <v>430000</v>
      </c>
      <c r="J29" s="194">
        <v>430000</v>
      </c>
      <c r="K29" s="194">
        <v>430000</v>
      </c>
      <c r="L29" s="194">
        <v>430000</v>
      </c>
      <c r="M29" s="194">
        <v>430000</v>
      </c>
      <c r="N29" s="194">
        <v>430000</v>
      </c>
      <c r="O29" s="194">
        <v>430000</v>
      </c>
      <c r="P29" s="194">
        <v>430000</v>
      </c>
      <c r="Q29" s="194">
        <v>430000</v>
      </c>
      <c r="R29" s="194">
        <v>430000</v>
      </c>
      <c r="S29" s="194">
        <v>430000</v>
      </c>
      <c r="T29" s="194">
        <v>430000</v>
      </c>
      <c r="U29" s="194">
        <v>430000</v>
      </c>
      <c r="V29" s="194">
        <v>430000</v>
      </c>
      <c r="W29" s="194">
        <v>430000</v>
      </c>
      <c r="X29" s="194">
        <v>430000</v>
      </c>
      <c r="Y29" s="159">
        <f t="shared" si="0"/>
        <v>8170000</v>
      </c>
    </row>
    <row r="30" spans="1:25" ht="15.75">
      <c r="A30" s="13"/>
      <c r="B30" s="445" t="s">
        <v>38</v>
      </c>
      <c r="C30" s="445"/>
      <c r="D30" s="445"/>
      <c r="E30" s="194"/>
      <c r="F30" s="194">
        <v>150000</v>
      </c>
      <c r="G30" s="194">
        <v>150000</v>
      </c>
      <c r="H30" s="194">
        <v>150000</v>
      </c>
      <c r="I30" s="194">
        <v>150000</v>
      </c>
      <c r="J30" s="194">
        <v>150000</v>
      </c>
      <c r="K30" s="194">
        <v>150000</v>
      </c>
      <c r="L30" s="194">
        <v>150000</v>
      </c>
      <c r="M30" s="194">
        <v>150000</v>
      </c>
      <c r="N30" s="194">
        <v>150000</v>
      </c>
      <c r="O30" s="194">
        <v>150000</v>
      </c>
      <c r="P30" s="194">
        <v>150000</v>
      </c>
      <c r="Q30" s="194">
        <v>150000</v>
      </c>
      <c r="R30" s="194">
        <v>150000</v>
      </c>
      <c r="S30" s="194">
        <v>150000</v>
      </c>
      <c r="T30" s="194">
        <v>150000</v>
      </c>
      <c r="U30" s="194">
        <v>150000</v>
      </c>
      <c r="V30" s="194">
        <v>150000</v>
      </c>
      <c r="W30" s="194">
        <v>150000</v>
      </c>
      <c r="X30" s="194">
        <v>150000</v>
      </c>
      <c r="Y30" s="159">
        <f t="shared" si="0"/>
        <v>2850000</v>
      </c>
    </row>
    <row r="31" spans="1:25" ht="15.75">
      <c r="A31" s="13" t="s">
        <v>39</v>
      </c>
      <c r="B31" s="445" t="s">
        <v>40</v>
      </c>
      <c r="C31" s="445"/>
      <c r="D31" s="445"/>
      <c r="E31" s="194"/>
      <c r="F31" s="194">
        <v>0</v>
      </c>
      <c r="G31" s="194">
        <v>0</v>
      </c>
      <c r="H31" s="194">
        <v>0</v>
      </c>
      <c r="I31" s="194">
        <v>0</v>
      </c>
      <c r="J31" s="194">
        <v>0</v>
      </c>
      <c r="K31" s="194">
        <v>0</v>
      </c>
      <c r="L31" s="194">
        <v>0</v>
      </c>
      <c r="M31" s="194">
        <v>0</v>
      </c>
      <c r="N31" s="194">
        <v>0</v>
      </c>
      <c r="O31" s="194">
        <v>0</v>
      </c>
      <c r="P31" s="194">
        <v>0</v>
      </c>
      <c r="Q31" s="194">
        <v>0</v>
      </c>
      <c r="R31" s="194">
        <v>0</v>
      </c>
      <c r="S31" s="194">
        <v>0</v>
      </c>
      <c r="T31" s="194">
        <v>0</v>
      </c>
      <c r="U31" s="194">
        <v>0</v>
      </c>
      <c r="V31" s="194">
        <v>0</v>
      </c>
      <c r="W31" s="194">
        <v>0</v>
      </c>
      <c r="X31" s="194">
        <v>0</v>
      </c>
      <c r="Y31" s="159">
        <f t="shared" si="0"/>
        <v>0</v>
      </c>
    </row>
    <row r="32" spans="1:25" ht="15">
      <c r="A32" s="5">
        <v>5</v>
      </c>
      <c r="B32" s="5" t="s">
        <v>41</v>
      </c>
      <c r="C32" s="5"/>
      <c r="D32" s="5"/>
      <c r="E32" s="183">
        <v>0</v>
      </c>
      <c r="F32" s="188">
        <v>0</v>
      </c>
      <c r="G32" s="188">
        <v>1610000</v>
      </c>
      <c r="H32" s="188">
        <v>1860000</v>
      </c>
      <c r="I32" s="188">
        <v>1610000</v>
      </c>
      <c r="J32" s="188">
        <v>2460000</v>
      </c>
      <c r="K32" s="188">
        <v>1610000</v>
      </c>
      <c r="L32" s="188">
        <v>1610000</v>
      </c>
      <c r="M32" s="188">
        <v>1610000</v>
      </c>
      <c r="N32" s="188">
        <v>1210000</v>
      </c>
      <c r="O32" s="188">
        <v>1610000</v>
      </c>
      <c r="P32" s="188">
        <v>1610000</v>
      </c>
      <c r="Q32" s="188">
        <v>1635000</v>
      </c>
      <c r="R32" s="188">
        <v>1610000</v>
      </c>
      <c r="S32" s="188">
        <v>840000</v>
      </c>
      <c r="T32" s="188">
        <v>5535019</v>
      </c>
      <c r="U32" s="188">
        <v>1860000</v>
      </c>
      <c r="V32" s="188">
        <v>4560000</v>
      </c>
      <c r="W32" s="188">
        <v>2160000</v>
      </c>
      <c r="X32" s="188">
        <v>1860000</v>
      </c>
      <c r="Y32" s="159">
        <f t="shared" si="0"/>
        <v>36860019</v>
      </c>
    </row>
    <row r="33" spans="1:25" ht="15">
      <c r="A33" s="5">
        <v>6</v>
      </c>
      <c r="B33" s="5" t="s">
        <v>42</v>
      </c>
      <c r="C33" s="5"/>
      <c r="D33" s="5"/>
      <c r="E33" s="183">
        <v>0</v>
      </c>
      <c r="F33" s="188">
        <v>1600000</v>
      </c>
      <c r="G33" s="188">
        <v>1400000</v>
      </c>
      <c r="H33" s="188">
        <v>18900000</v>
      </c>
      <c r="I33" s="188">
        <v>1500000</v>
      </c>
      <c r="J33" s="188">
        <v>18900000</v>
      </c>
      <c r="K33" s="188">
        <v>1500000</v>
      </c>
      <c r="L33" s="188">
        <v>1400000</v>
      </c>
      <c r="M33" s="188">
        <v>1600000</v>
      </c>
      <c r="N33" s="188">
        <v>500000</v>
      </c>
      <c r="O33" s="188">
        <v>1690000</v>
      </c>
      <c r="P33" s="188">
        <v>2000000</v>
      </c>
      <c r="Q33" s="188">
        <v>1425000</v>
      </c>
      <c r="R33" s="188">
        <v>1400000</v>
      </c>
      <c r="S33" s="188">
        <v>32750</v>
      </c>
      <c r="T33" s="188">
        <v>1496000</v>
      </c>
      <c r="U33" s="188">
        <v>18900000</v>
      </c>
      <c r="V33" s="188">
        <v>1496000</v>
      </c>
      <c r="W33" s="188">
        <v>18900000</v>
      </c>
      <c r="X33" s="188">
        <v>18900000</v>
      </c>
      <c r="Y33" s="159">
        <f t="shared" si="0"/>
        <v>113539750</v>
      </c>
    </row>
    <row r="34" spans="1:25" ht="15">
      <c r="A34" s="5">
        <v>7</v>
      </c>
      <c r="B34" s="5" t="s">
        <v>43</v>
      </c>
      <c r="C34" s="5"/>
      <c r="D34" s="5"/>
      <c r="E34" s="183">
        <v>0</v>
      </c>
      <c r="F34" s="188">
        <v>3900000</v>
      </c>
      <c r="G34" s="188">
        <v>850000</v>
      </c>
      <c r="H34" s="188">
        <v>1250000</v>
      </c>
      <c r="I34" s="188">
        <v>850000</v>
      </c>
      <c r="J34" s="188">
        <v>1250000</v>
      </c>
      <c r="K34" s="188">
        <v>850000</v>
      </c>
      <c r="L34" s="188">
        <v>1650000</v>
      </c>
      <c r="M34" s="188">
        <v>2700000</v>
      </c>
      <c r="N34" s="188">
        <v>5700000</v>
      </c>
      <c r="O34" s="188">
        <v>850000</v>
      </c>
      <c r="P34" s="188">
        <v>850000</v>
      </c>
      <c r="Q34" s="188">
        <v>3440000</v>
      </c>
      <c r="R34" s="188">
        <v>850000</v>
      </c>
      <c r="S34" s="188">
        <v>850000</v>
      </c>
      <c r="T34" s="188">
        <v>1800000</v>
      </c>
      <c r="U34" s="188">
        <v>1250000</v>
      </c>
      <c r="V34" s="188">
        <v>1000000</v>
      </c>
      <c r="W34" s="188">
        <v>1250000</v>
      </c>
      <c r="X34" s="188">
        <v>1250000</v>
      </c>
      <c r="Y34" s="159">
        <f t="shared" si="0"/>
        <v>32390000</v>
      </c>
    </row>
    <row r="35" spans="1:25" ht="15">
      <c r="A35" s="5">
        <v>8</v>
      </c>
      <c r="B35" s="5" t="s">
        <v>44</v>
      </c>
      <c r="C35" s="5"/>
      <c r="D35" s="5"/>
      <c r="E35" s="183">
        <v>0</v>
      </c>
      <c r="F35" s="188">
        <v>0</v>
      </c>
      <c r="G35" s="188">
        <v>2100000</v>
      </c>
      <c r="H35" s="188">
        <v>2250000</v>
      </c>
      <c r="I35" s="188">
        <v>2100000</v>
      </c>
      <c r="J35" s="188">
        <v>2850000</v>
      </c>
      <c r="K35" s="188">
        <v>2100000</v>
      </c>
      <c r="L35" s="188">
        <v>2100000</v>
      </c>
      <c r="M35" s="188">
        <v>3190000</v>
      </c>
      <c r="N35" s="188">
        <v>700000</v>
      </c>
      <c r="O35" s="188">
        <v>2100000</v>
      </c>
      <c r="P35" s="188">
        <v>2850000</v>
      </c>
      <c r="Q35" s="188">
        <v>1900000</v>
      </c>
      <c r="R35" s="188">
        <v>2100000</v>
      </c>
      <c r="S35" s="188">
        <v>1000000</v>
      </c>
      <c r="T35" s="188">
        <v>2440000</v>
      </c>
      <c r="U35" s="188">
        <v>2250000</v>
      </c>
      <c r="V35" s="188">
        <v>2450000</v>
      </c>
      <c r="W35" s="188">
        <v>2250000</v>
      </c>
      <c r="X35" s="188">
        <v>2250000</v>
      </c>
      <c r="Y35" s="159">
        <f t="shared" si="0"/>
        <v>38980000</v>
      </c>
    </row>
    <row r="36" spans="1:25" ht="15">
      <c r="A36" s="5">
        <v>9</v>
      </c>
      <c r="B36" s="5" t="s">
        <v>45</v>
      </c>
      <c r="C36" s="5"/>
      <c r="D36" s="5"/>
      <c r="E36" s="183">
        <v>0</v>
      </c>
      <c r="F36" s="188">
        <v>8900000</v>
      </c>
      <c r="G36" s="188">
        <v>13400000</v>
      </c>
      <c r="H36" s="188">
        <v>13400000</v>
      </c>
      <c r="I36" s="188">
        <v>13400000</v>
      </c>
      <c r="J36" s="188">
        <v>13100000</v>
      </c>
      <c r="K36" s="188">
        <v>13400000</v>
      </c>
      <c r="L36" s="188">
        <v>13400000</v>
      </c>
      <c r="M36" s="188">
        <v>9600000</v>
      </c>
      <c r="N36" s="188">
        <v>620000</v>
      </c>
      <c r="O36" s="188">
        <v>10700000</v>
      </c>
      <c r="P36" s="188">
        <v>14200000</v>
      </c>
      <c r="Q36" s="188">
        <v>10350000</v>
      </c>
      <c r="R36" s="188">
        <v>13400000</v>
      </c>
      <c r="S36" s="188">
        <v>720000</v>
      </c>
      <c r="T36" s="188">
        <v>12750000</v>
      </c>
      <c r="U36" s="188">
        <v>13400000</v>
      </c>
      <c r="V36" s="188">
        <v>12750000</v>
      </c>
      <c r="W36" s="188">
        <v>13400000</v>
      </c>
      <c r="X36" s="188">
        <v>13400000</v>
      </c>
      <c r="Y36" s="159">
        <f t="shared" si="0"/>
        <v>214290000</v>
      </c>
    </row>
    <row r="37" spans="1:25" ht="15">
      <c r="A37" s="5">
        <v>10</v>
      </c>
      <c r="B37" s="5" t="s">
        <v>46</v>
      </c>
      <c r="C37" s="5"/>
      <c r="D37" s="5"/>
      <c r="E37" s="183">
        <v>0</v>
      </c>
      <c r="F37" s="188">
        <v>1200000</v>
      </c>
      <c r="G37" s="188">
        <v>1200000</v>
      </c>
      <c r="H37" s="188">
        <v>1440000</v>
      </c>
      <c r="I37" s="188">
        <v>2400000</v>
      </c>
      <c r="J37" s="188">
        <v>1440000</v>
      </c>
      <c r="K37" s="188">
        <v>2400000</v>
      </c>
      <c r="L37" s="188">
        <v>1200000</v>
      </c>
      <c r="M37" s="188">
        <v>2040000</v>
      </c>
      <c r="N37" s="188">
        <v>1500000</v>
      </c>
      <c r="O37" s="188">
        <v>1200000</v>
      </c>
      <c r="P37" s="188">
        <v>2160000</v>
      </c>
      <c r="Q37" s="188">
        <v>1440000</v>
      </c>
      <c r="R37" s="188">
        <v>1200000</v>
      </c>
      <c r="S37" s="188">
        <v>1200000</v>
      </c>
      <c r="T37" s="188">
        <v>1440000</v>
      </c>
      <c r="U37" s="188">
        <v>1440000</v>
      </c>
      <c r="V37" s="188">
        <v>1800000</v>
      </c>
      <c r="W37" s="188">
        <v>2280000</v>
      </c>
      <c r="X37" s="188">
        <v>1440000</v>
      </c>
      <c r="Y37" s="159">
        <f t="shared" si="0"/>
        <v>30420000</v>
      </c>
    </row>
    <row r="38" spans="1:25" ht="15.75">
      <c r="A38" s="361" t="s">
        <v>20</v>
      </c>
      <c r="B38" s="361"/>
      <c r="C38" s="361"/>
      <c r="D38" s="361"/>
      <c r="E38" s="183">
        <v>8450000</v>
      </c>
      <c r="F38" s="188">
        <v>275470000</v>
      </c>
      <c r="G38" s="188">
        <v>43740000</v>
      </c>
      <c r="H38" s="188">
        <v>67955000</v>
      </c>
      <c r="I38" s="188">
        <v>128355000</v>
      </c>
      <c r="J38" s="188">
        <v>62295000</v>
      </c>
      <c r="K38" s="188">
        <v>128375000</v>
      </c>
      <c r="L38" s="188">
        <v>40600000</v>
      </c>
      <c r="M38" s="188">
        <v>43790000</v>
      </c>
      <c r="N38" s="188">
        <v>17730000</v>
      </c>
      <c r="O38" s="188">
        <v>53350000</v>
      </c>
      <c r="P38" s="188">
        <v>37702500</v>
      </c>
      <c r="Q38" s="188">
        <v>41430000</v>
      </c>
      <c r="R38" s="188">
        <v>32790000</v>
      </c>
      <c r="S38" s="188">
        <v>14767750</v>
      </c>
      <c r="T38" s="188">
        <v>36571019</v>
      </c>
      <c r="U38" s="188">
        <v>65735000</v>
      </c>
      <c r="V38" s="188">
        <v>30831000</v>
      </c>
      <c r="W38" s="188">
        <v>75610000</v>
      </c>
      <c r="X38" s="188">
        <v>75105000</v>
      </c>
      <c r="Y38" s="159">
        <f t="shared" si="0"/>
        <v>1280652269</v>
      </c>
    </row>
    <row r="41" spans="1:25" ht="20.25" thickBot="1">
      <c r="A41" s="19" t="s">
        <v>47</v>
      </c>
      <c r="E41" s="20"/>
      <c r="I41" s="19" t="s">
        <v>48</v>
      </c>
      <c r="M41" s="20"/>
    </row>
    <row r="42" spans="1:25" ht="43.5" thickBot="1">
      <c r="A42" s="323" t="s">
        <v>49</v>
      </c>
      <c r="B42" s="324"/>
      <c r="C42" s="324"/>
      <c r="D42" s="369"/>
      <c r="E42" s="362" t="s">
        <v>50</v>
      </c>
      <c r="F42" s="364" t="s">
        <v>51</v>
      </c>
      <c r="G42" s="365"/>
      <c r="I42" s="22" t="s">
        <v>49</v>
      </c>
      <c r="J42" s="23"/>
      <c r="K42" s="21" t="s">
        <v>50</v>
      </c>
      <c r="L42" s="22" t="s">
        <v>51</v>
      </c>
      <c r="M42" s="23"/>
      <c r="N42" s="24" t="s">
        <v>52</v>
      </c>
      <c r="O42" s="21" t="s">
        <v>53</v>
      </c>
      <c r="P42" s="21" t="s">
        <v>54</v>
      </c>
    </row>
    <row r="43" spans="1:25" ht="15" thickBot="1">
      <c r="A43" s="323"/>
      <c r="B43" s="324"/>
      <c r="C43" s="324"/>
      <c r="D43" s="369"/>
      <c r="E43" s="363"/>
      <c r="F43" s="26" t="s">
        <v>55</v>
      </c>
      <c r="G43" s="26" t="s">
        <v>56</v>
      </c>
      <c r="I43" s="27"/>
      <c r="J43" s="28"/>
      <c r="K43" s="25"/>
      <c r="L43" s="26" t="s">
        <v>55</v>
      </c>
      <c r="M43" s="26" t="s">
        <v>56</v>
      </c>
      <c r="N43" s="29"/>
      <c r="O43" s="25"/>
      <c r="P43" s="25"/>
    </row>
    <row r="44" spans="1:25" ht="15" thickBot="1">
      <c r="A44" s="298" t="s">
        <v>57</v>
      </c>
      <c r="B44" s="298"/>
      <c r="C44" s="298"/>
      <c r="D44" s="298"/>
      <c r="E44" s="31">
        <v>9</v>
      </c>
      <c r="F44" s="31">
        <v>9</v>
      </c>
      <c r="G44" s="32"/>
      <c r="I44" s="33" t="s">
        <v>155</v>
      </c>
      <c r="J44" s="34"/>
      <c r="K44" s="31">
        <v>9</v>
      </c>
      <c r="L44" s="31">
        <v>9</v>
      </c>
      <c r="M44" s="32"/>
      <c r="N44" s="32"/>
      <c r="O44" s="32"/>
      <c r="P44" s="32"/>
    </row>
    <row r="45" spans="1:25" ht="15" thickBot="1">
      <c r="A45" s="298" t="s">
        <v>58</v>
      </c>
      <c r="B45" s="298"/>
      <c r="C45" s="298"/>
      <c r="D45" s="298"/>
      <c r="E45" s="31">
        <v>60</v>
      </c>
      <c r="F45" s="31">
        <v>60</v>
      </c>
      <c r="G45" s="32"/>
      <c r="I45" s="33" t="s">
        <v>169</v>
      </c>
      <c r="J45" s="34"/>
      <c r="K45" s="31">
        <v>60</v>
      </c>
      <c r="L45" s="31">
        <v>60</v>
      </c>
      <c r="M45" s="32"/>
      <c r="N45" s="32"/>
      <c r="O45" s="32"/>
      <c r="P45" s="32"/>
    </row>
    <row r="46" spans="1:25" ht="15" thickBot="1">
      <c r="A46" s="298" t="s">
        <v>59</v>
      </c>
      <c r="B46" s="298"/>
      <c r="C46" s="298"/>
      <c r="D46" s="298"/>
      <c r="E46" s="31">
        <v>30</v>
      </c>
      <c r="F46" s="31">
        <v>30</v>
      </c>
      <c r="G46" s="32"/>
      <c r="I46" s="33" t="s">
        <v>168</v>
      </c>
      <c r="J46" s="34"/>
      <c r="K46" s="31">
        <v>10</v>
      </c>
      <c r="L46" s="31">
        <v>10</v>
      </c>
      <c r="M46" s="32"/>
      <c r="N46" s="32"/>
      <c r="O46" s="32"/>
      <c r="P46" s="32"/>
    </row>
    <row r="47" spans="1:25" ht="15" thickBot="1">
      <c r="A47" s="298" t="s">
        <v>60</v>
      </c>
      <c r="B47" s="298"/>
      <c r="C47" s="298"/>
      <c r="D47" s="298"/>
      <c r="E47" s="31">
        <v>12</v>
      </c>
      <c r="F47" s="31">
        <v>12</v>
      </c>
      <c r="G47" s="32"/>
      <c r="I47" s="33" t="s">
        <v>471</v>
      </c>
      <c r="J47" s="34"/>
      <c r="K47" s="31">
        <v>7</v>
      </c>
      <c r="L47" s="31">
        <v>7</v>
      </c>
      <c r="M47" s="32"/>
      <c r="N47" s="32"/>
      <c r="O47" s="32"/>
      <c r="P47" s="32"/>
    </row>
    <row r="48" spans="1:25" ht="15" thickBot="1">
      <c r="A48" s="298" t="s">
        <v>61</v>
      </c>
      <c r="B48" s="298"/>
      <c r="C48" s="298"/>
      <c r="D48" s="298"/>
      <c r="E48" s="31">
        <v>7</v>
      </c>
      <c r="F48" s="31">
        <v>7</v>
      </c>
      <c r="G48" s="32"/>
      <c r="I48" s="33" t="s">
        <v>472</v>
      </c>
      <c r="J48" s="34"/>
      <c r="K48" s="31">
        <v>12</v>
      </c>
      <c r="L48" s="31">
        <v>12</v>
      </c>
      <c r="M48" s="32"/>
      <c r="N48" s="32"/>
      <c r="O48" s="32"/>
      <c r="P48" s="32"/>
    </row>
    <row r="49" spans="1:16" ht="15" thickBot="1">
      <c r="A49" s="298" t="s">
        <v>63</v>
      </c>
      <c r="B49" s="298"/>
      <c r="C49" s="298"/>
      <c r="D49" s="298"/>
      <c r="E49" s="31">
        <v>0</v>
      </c>
      <c r="F49" s="31">
        <v>0</v>
      </c>
      <c r="G49" s="32"/>
      <c r="I49" s="33" t="s">
        <v>473</v>
      </c>
      <c r="J49" s="34"/>
      <c r="K49" s="31">
        <v>30</v>
      </c>
      <c r="L49" s="31">
        <v>30</v>
      </c>
      <c r="M49" s="32"/>
      <c r="N49" s="32"/>
      <c r="O49" s="32"/>
      <c r="P49" s="32"/>
    </row>
    <row r="50" spans="1:16" ht="15" thickBot="1">
      <c r="A50" s="298" t="s">
        <v>64</v>
      </c>
      <c r="B50" s="298"/>
      <c r="C50" s="298"/>
      <c r="D50" s="298"/>
      <c r="E50" s="31">
        <v>65</v>
      </c>
      <c r="F50" s="31">
        <v>65</v>
      </c>
      <c r="G50" s="32"/>
      <c r="I50" s="33" t="s">
        <v>474</v>
      </c>
      <c r="J50" s="34"/>
      <c r="K50" s="31">
        <v>23</v>
      </c>
      <c r="L50" s="31">
        <v>23</v>
      </c>
      <c r="M50" s="32"/>
      <c r="N50" s="32"/>
      <c r="O50" s="32"/>
      <c r="P50" s="32"/>
    </row>
    <row r="51" spans="1:16" ht="15" thickBot="1">
      <c r="A51" s="298" t="s">
        <v>65</v>
      </c>
      <c r="B51" s="298"/>
      <c r="C51" s="298"/>
      <c r="D51" s="298"/>
      <c r="E51" s="31">
        <v>10</v>
      </c>
      <c r="F51" s="31">
        <v>10</v>
      </c>
      <c r="G51" s="32"/>
      <c r="I51" s="33" t="s">
        <v>475</v>
      </c>
      <c r="J51" s="34"/>
      <c r="K51" s="31">
        <v>42</v>
      </c>
      <c r="L51" s="31">
        <v>42</v>
      </c>
      <c r="M51" s="32"/>
      <c r="N51" s="32"/>
      <c r="O51" s="32"/>
      <c r="P51" s="32"/>
    </row>
    <row r="52" spans="1:16" ht="15" thickBot="1">
      <c r="A52" s="298" t="s">
        <v>66</v>
      </c>
      <c r="B52" s="298"/>
      <c r="C52" s="298"/>
      <c r="D52" s="298"/>
      <c r="E52" s="31">
        <v>1</v>
      </c>
      <c r="F52" s="31">
        <v>1</v>
      </c>
      <c r="G52" s="32"/>
      <c r="I52" s="33" t="s">
        <v>476</v>
      </c>
      <c r="J52" s="195"/>
      <c r="K52" s="196">
        <v>15</v>
      </c>
      <c r="L52" s="31">
        <v>15</v>
      </c>
      <c r="M52" s="32">
        <v>3</v>
      </c>
      <c r="N52" s="32"/>
      <c r="O52" s="32"/>
      <c r="P52" s="32"/>
    </row>
    <row r="53" spans="1:16" ht="15" thickBot="1">
      <c r="A53" s="298" t="s">
        <v>67</v>
      </c>
      <c r="B53" s="298"/>
      <c r="C53" s="298"/>
      <c r="D53" s="298"/>
      <c r="E53" s="31">
        <v>0</v>
      </c>
      <c r="F53" s="31">
        <v>0</v>
      </c>
      <c r="G53" s="32"/>
      <c r="I53" s="33"/>
      <c r="J53" s="68" t="s">
        <v>62</v>
      </c>
      <c r="K53" s="67">
        <f>SUM(K44:K52)</f>
        <v>208</v>
      </c>
      <c r="L53" s="31">
        <f>SUM(L44:L52)</f>
        <v>208</v>
      </c>
      <c r="M53" s="32">
        <f>SUM(M52)</f>
        <v>3</v>
      </c>
      <c r="N53" s="32"/>
      <c r="O53" s="32"/>
      <c r="P53" s="32"/>
    </row>
    <row r="54" spans="1:16" ht="15" thickBot="1">
      <c r="A54" s="298" t="s">
        <v>68</v>
      </c>
      <c r="B54" s="298"/>
      <c r="C54" s="298"/>
      <c r="D54" s="298"/>
      <c r="E54" s="31">
        <v>15</v>
      </c>
      <c r="F54" s="31">
        <v>15</v>
      </c>
      <c r="G54" s="32">
        <v>3</v>
      </c>
      <c r="K54" s="197"/>
    </row>
    <row r="55" spans="1:16" ht="15" thickBot="1">
      <c r="A55" s="298" t="s">
        <v>69</v>
      </c>
      <c r="B55" s="298"/>
      <c r="C55" s="298"/>
      <c r="D55" s="298"/>
      <c r="E55" s="31">
        <v>0</v>
      </c>
      <c r="F55" s="31">
        <v>0</v>
      </c>
      <c r="G55" s="32"/>
      <c r="K55" s="197"/>
    </row>
    <row r="59" spans="1:16">
      <c r="A59" s="35" t="s">
        <v>70</v>
      </c>
      <c r="B59" s="36"/>
      <c r="C59" s="37"/>
      <c r="D59" s="37"/>
      <c r="E59" s="37"/>
      <c r="F59" s="38"/>
    </row>
    <row r="60" spans="1:16">
      <c r="A60" s="326" t="s">
        <v>71</v>
      </c>
      <c r="B60" s="327"/>
      <c r="C60" s="327"/>
      <c r="D60" s="328"/>
      <c r="E60" s="326" t="s">
        <v>72</v>
      </c>
      <c r="F60" s="327"/>
    </row>
    <row r="61" spans="1:16" ht="15">
      <c r="A61" s="333" t="s">
        <v>73</v>
      </c>
      <c r="B61" s="334"/>
      <c r="C61" s="334"/>
      <c r="D61" s="335"/>
      <c r="E61" s="198">
        <v>34731557</v>
      </c>
      <c r="F61" s="199"/>
    </row>
    <row r="62" spans="1:16" ht="15">
      <c r="A62" s="333" t="s">
        <v>74</v>
      </c>
      <c r="B62" s="334"/>
      <c r="C62" s="334"/>
      <c r="D62" s="335"/>
      <c r="E62" s="200">
        <v>22003998.579999998</v>
      </c>
      <c r="F62" s="201"/>
    </row>
    <row r="63" spans="1:16" ht="15">
      <c r="A63" s="333" t="s">
        <v>75</v>
      </c>
      <c r="B63" s="334"/>
      <c r="C63" s="334"/>
      <c r="D63" s="335"/>
      <c r="E63" s="202">
        <v>32628000</v>
      </c>
      <c r="F63" s="203"/>
    </row>
    <row r="64" spans="1:16" ht="15">
      <c r="A64" s="333" t="s">
        <v>76</v>
      </c>
      <c r="B64" s="334"/>
      <c r="C64" s="334"/>
      <c r="D64" s="335"/>
      <c r="E64" s="202">
        <v>0</v>
      </c>
      <c r="F64" s="203"/>
    </row>
    <row r="65" spans="1:6" ht="15">
      <c r="A65" s="333" t="s">
        <v>77</v>
      </c>
      <c r="B65" s="334"/>
      <c r="C65" s="334"/>
      <c r="D65" s="335"/>
      <c r="E65" s="204">
        <v>45010000</v>
      </c>
      <c r="F65" s="205"/>
    </row>
    <row r="66" spans="1:6" ht="15">
      <c r="A66" s="333" t="s">
        <v>78</v>
      </c>
      <c r="B66" s="334"/>
      <c r="C66" s="334"/>
      <c r="D66" s="335"/>
      <c r="E66" s="204">
        <v>245730486</v>
      </c>
      <c r="F66" s="205"/>
    </row>
    <row r="67" spans="1:6" ht="15">
      <c r="A67" s="333" t="s">
        <v>79</v>
      </c>
      <c r="B67" s="334"/>
      <c r="C67" s="334"/>
      <c r="D67" s="335"/>
      <c r="E67" s="206">
        <v>16000000</v>
      </c>
      <c r="F67" s="207"/>
    </row>
    <row r="68" spans="1:6" ht="15">
      <c r="A68" s="333" t="s">
        <v>80</v>
      </c>
      <c r="B68" s="334"/>
      <c r="C68" s="334"/>
      <c r="D68" s="335"/>
      <c r="F68" s="2"/>
    </row>
    <row r="69" spans="1:6" ht="15">
      <c r="A69" s="326" t="s">
        <v>62</v>
      </c>
      <c r="B69" s="327"/>
      <c r="C69" s="327"/>
      <c r="D69" s="328"/>
      <c r="E69" s="208">
        <v>396104041.57999998</v>
      </c>
      <c r="F69" s="209"/>
    </row>
  </sheetData>
  <mergeCells count="50">
    <mergeCell ref="B9:B10"/>
    <mergeCell ref="C9:D9"/>
    <mergeCell ref="C10:D10"/>
    <mergeCell ref="C5:D5"/>
    <mergeCell ref="B6:B8"/>
    <mergeCell ref="C6:D6"/>
    <mergeCell ref="C7:D7"/>
    <mergeCell ref="C8:D8"/>
    <mergeCell ref="B28:D28"/>
    <mergeCell ref="B11:B12"/>
    <mergeCell ref="C11:D11"/>
    <mergeCell ref="C12:D12"/>
    <mergeCell ref="A13:D13"/>
    <mergeCell ref="A17:U17"/>
    <mergeCell ref="B18:D18"/>
    <mergeCell ref="B19:D19"/>
    <mergeCell ref="B24:D24"/>
    <mergeCell ref="B25:D25"/>
    <mergeCell ref="B26:D26"/>
    <mergeCell ref="B27:D27"/>
    <mergeCell ref="B29:D29"/>
    <mergeCell ref="B30:D30"/>
    <mergeCell ref="B31:D31"/>
    <mergeCell ref="A38:D38"/>
    <mergeCell ref="A42:D43"/>
    <mergeCell ref="A54:D54"/>
    <mergeCell ref="F42:G42"/>
    <mergeCell ref="A44:D44"/>
    <mergeCell ref="A45:D45"/>
    <mergeCell ref="A46:D46"/>
    <mergeCell ref="A47:D47"/>
    <mergeCell ref="A48:D48"/>
    <mergeCell ref="E42:E43"/>
    <mergeCell ref="A49:D49"/>
    <mergeCell ref="A50:D50"/>
    <mergeCell ref="A51:D51"/>
    <mergeCell ref="A52:D52"/>
    <mergeCell ref="A53:D53"/>
    <mergeCell ref="A69:D69"/>
    <mergeCell ref="A55:D55"/>
    <mergeCell ref="A60:D60"/>
    <mergeCell ref="E60:F60"/>
    <mergeCell ref="A61:D61"/>
    <mergeCell ref="A62:D62"/>
    <mergeCell ref="A63:D63"/>
    <mergeCell ref="A64:D64"/>
    <mergeCell ref="A65:D65"/>
    <mergeCell ref="A66:D66"/>
    <mergeCell ref="A67:D67"/>
    <mergeCell ref="A68:D68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R85"/>
  <sheetViews>
    <sheetView showGridLines="0" topLeftCell="A61" workbookViewId="0">
      <selection activeCell="F72" sqref="F72:F80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9" width="16" bestFit="1" customWidth="1"/>
    <col min="10" max="10" width="16.375" customWidth="1"/>
    <col min="11" max="11" width="15.875" customWidth="1"/>
    <col min="12" max="12" width="16.375" customWidth="1"/>
    <col min="13" max="13" width="17.375" bestFit="1" customWidth="1"/>
    <col min="14" max="14" width="16" customWidth="1"/>
    <col min="15" max="16" width="16.375" customWidth="1"/>
    <col min="17" max="17" width="15.875" customWidth="1"/>
    <col min="18" max="18" width="13.375" customWidth="1"/>
  </cols>
  <sheetData>
    <row r="1" spans="2:17" ht="21">
      <c r="C1" s="1" t="s">
        <v>0</v>
      </c>
      <c r="D1" s="1"/>
      <c r="E1" s="1"/>
      <c r="F1" s="2"/>
      <c r="G1" s="2"/>
    </row>
    <row r="3" spans="2:17" ht="15">
      <c r="B3" s="3" t="s">
        <v>1</v>
      </c>
      <c r="C3" s="3"/>
      <c r="D3" s="3"/>
      <c r="E3" s="2"/>
      <c r="F3" s="2"/>
    </row>
    <row r="4" spans="2:17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17" ht="30" customHeight="1">
      <c r="B5" s="5">
        <v>1</v>
      </c>
      <c r="C5" s="304" t="s">
        <v>6</v>
      </c>
      <c r="D5" s="305" t="s">
        <v>85</v>
      </c>
      <c r="E5" s="305"/>
      <c r="F5" s="6">
        <v>12</v>
      </c>
    </row>
    <row r="6" spans="2:17" ht="30" customHeight="1">
      <c r="B6" s="5">
        <v>2</v>
      </c>
      <c r="C6" s="304"/>
      <c r="D6" s="306" t="s">
        <v>8</v>
      </c>
      <c r="E6" s="307"/>
      <c r="F6" s="6">
        <v>10</v>
      </c>
    </row>
    <row r="7" spans="2:17" ht="21.6" customHeight="1">
      <c r="B7" s="5">
        <v>3</v>
      </c>
      <c r="C7" s="304"/>
      <c r="D7" s="305" t="s">
        <v>86</v>
      </c>
      <c r="E7" s="305"/>
      <c r="F7" s="6">
        <v>13</v>
      </c>
    </row>
    <row r="8" spans="2:17" ht="27.6" customHeight="1">
      <c r="B8" s="5">
        <v>4</v>
      </c>
      <c r="C8" s="304" t="s">
        <v>10</v>
      </c>
      <c r="D8" s="305" t="s">
        <v>208</v>
      </c>
      <c r="E8" s="305"/>
      <c r="F8" s="6">
        <v>10</v>
      </c>
    </row>
    <row r="9" spans="2:17" ht="20.45" customHeight="1">
      <c r="B9" s="5">
        <v>5</v>
      </c>
      <c r="C9" s="304"/>
      <c r="D9" s="305" t="s">
        <v>403</v>
      </c>
      <c r="E9" s="305"/>
      <c r="F9" s="6">
        <v>10</v>
      </c>
    </row>
    <row r="10" spans="2:17" ht="15.6" customHeight="1">
      <c r="B10" s="5">
        <v>6</v>
      </c>
      <c r="C10" s="304" t="s">
        <v>13</v>
      </c>
      <c r="D10" s="306" t="s">
        <v>478</v>
      </c>
      <c r="E10" s="307"/>
      <c r="F10" s="6">
        <v>12</v>
      </c>
    </row>
    <row r="11" spans="2:17" ht="21" customHeight="1">
      <c r="B11" s="5">
        <v>7</v>
      </c>
      <c r="C11" s="304"/>
      <c r="D11" s="306" t="s">
        <v>479</v>
      </c>
      <c r="E11" s="307"/>
      <c r="F11" s="6">
        <v>13</v>
      </c>
    </row>
    <row r="12" spans="2:17" ht="15">
      <c r="B12" s="317" t="s">
        <v>16</v>
      </c>
      <c r="C12" s="317"/>
      <c r="D12" s="317"/>
      <c r="E12" s="317"/>
      <c r="F12" s="5">
        <v>2025</v>
      </c>
    </row>
    <row r="16" spans="2:17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</row>
    <row r="17" spans="2:18" ht="30">
      <c r="B17" s="351" t="s">
        <v>2</v>
      </c>
      <c r="C17" s="457" t="s">
        <v>18</v>
      </c>
      <c r="D17" s="458"/>
      <c r="E17" s="459"/>
      <c r="F17" s="65" t="s">
        <v>480</v>
      </c>
      <c r="G17" s="65" t="s">
        <v>481</v>
      </c>
      <c r="H17" s="65" t="s">
        <v>482</v>
      </c>
      <c r="I17" s="65" t="s">
        <v>483</v>
      </c>
      <c r="J17" s="65" t="s">
        <v>484</v>
      </c>
      <c r="K17" s="4" t="s">
        <v>485</v>
      </c>
      <c r="L17" s="4" t="s">
        <v>486</v>
      </c>
      <c r="M17" s="4" t="s">
        <v>487</v>
      </c>
      <c r="N17" s="4" t="s">
        <v>488</v>
      </c>
      <c r="O17" s="4" t="s">
        <v>489</v>
      </c>
      <c r="P17" s="4" t="s">
        <v>490</v>
      </c>
      <c r="Q17" s="65" t="s">
        <v>491</v>
      </c>
      <c r="R17" s="356" t="s">
        <v>20</v>
      </c>
    </row>
    <row r="18" spans="2:18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356"/>
    </row>
    <row r="19" spans="2:18" ht="19.5" thickBot="1">
      <c r="B19" s="7">
        <v>1</v>
      </c>
      <c r="C19" s="347" t="s">
        <v>22</v>
      </c>
      <c r="D19" s="348"/>
      <c r="E19" s="360"/>
      <c r="F19" s="11">
        <v>1295000</v>
      </c>
      <c r="G19" s="11">
        <v>2099000</v>
      </c>
      <c r="H19" s="11">
        <v>1635000</v>
      </c>
      <c r="I19" s="11">
        <v>1080000</v>
      </c>
      <c r="J19" s="11">
        <v>2173000</v>
      </c>
      <c r="K19" s="11">
        <v>1270000</v>
      </c>
      <c r="L19" s="11">
        <v>804000</v>
      </c>
      <c r="M19" s="11">
        <v>1987000</v>
      </c>
      <c r="N19" s="11">
        <v>1878000</v>
      </c>
      <c r="O19" s="11">
        <v>2580000</v>
      </c>
      <c r="P19" s="11">
        <v>1286000</v>
      </c>
      <c r="Q19" s="11">
        <v>8583000</v>
      </c>
      <c r="R19" s="12">
        <f>SUM(F19:Q19)</f>
        <v>26670000</v>
      </c>
    </row>
    <row r="20" spans="2:18" ht="19.5" thickBot="1">
      <c r="B20" s="7">
        <v>2</v>
      </c>
      <c r="C20" s="347" t="s">
        <v>23</v>
      </c>
      <c r="D20" s="348"/>
      <c r="E20" s="360"/>
      <c r="F20" s="11">
        <v>92500</v>
      </c>
      <c r="G20" s="11">
        <v>92500</v>
      </c>
      <c r="H20" s="11">
        <v>92500</v>
      </c>
      <c r="I20" s="11">
        <v>92500</v>
      </c>
      <c r="J20" s="11">
        <v>80000</v>
      </c>
      <c r="K20" s="11">
        <v>92500</v>
      </c>
      <c r="L20" s="11">
        <v>92500</v>
      </c>
      <c r="M20" s="11">
        <v>92500</v>
      </c>
      <c r="N20" s="11">
        <v>92500</v>
      </c>
      <c r="O20" s="11">
        <v>92500</v>
      </c>
      <c r="P20" s="11">
        <v>92500</v>
      </c>
      <c r="Q20" s="11">
        <v>92500</v>
      </c>
      <c r="R20" s="12">
        <f>SUM(F20:Q20)</f>
        <v>1097500</v>
      </c>
    </row>
    <row r="21" spans="2:18" ht="19.5" thickBot="1">
      <c r="B21" s="7">
        <v>3</v>
      </c>
      <c r="C21" s="347" t="s">
        <v>24</v>
      </c>
      <c r="D21" s="348"/>
      <c r="E21" s="360"/>
      <c r="F21" s="11">
        <v>1080000</v>
      </c>
      <c r="G21" s="11">
        <v>1440000</v>
      </c>
      <c r="H21" s="11">
        <v>1440000</v>
      </c>
      <c r="I21" s="11">
        <v>2160000</v>
      </c>
      <c r="J21" s="11">
        <v>1080000</v>
      </c>
      <c r="K21" s="11">
        <v>2160000</v>
      </c>
      <c r="L21" s="11">
        <v>1440000</v>
      </c>
      <c r="M21" s="11">
        <v>1440000</v>
      </c>
      <c r="N21" s="11">
        <v>1440000</v>
      </c>
      <c r="O21" s="11">
        <v>1200000</v>
      </c>
      <c r="P21" s="11">
        <v>1080000</v>
      </c>
      <c r="Q21" s="11">
        <v>1440000</v>
      </c>
      <c r="R21" s="12">
        <f>SUM(F21:Q21)</f>
        <v>17400000</v>
      </c>
    </row>
    <row r="22" spans="2:18" ht="19.5" thickBot="1">
      <c r="B22" s="7">
        <v>4</v>
      </c>
      <c r="C22" s="347" t="s">
        <v>25</v>
      </c>
      <c r="D22" s="348"/>
      <c r="E22" s="360"/>
      <c r="F22" s="11">
        <v>230000</v>
      </c>
      <c r="G22" s="11">
        <v>414000</v>
      </c>
      <c r="H22" s="11">
        <v>286000</v>
      </c>
      <c r="I22" s="11">
        <v>337200</v>
      </c>
      <c r="J22" s="11">
        <v>288000</v>
      </c>
      <c r="K22" s="11">
        <v>348000</v>
      </c>
      <c r="L22" s="11">
        <v>552000</v>
      </c>
      <c r="M22" s="11">
        <v>520000</v>
      </c>
      <c r="N22" s="11">
        <v>308000</v>
      </c>
      <c r="O22" s="11">
        <v>396000</v>
      </c>
      <c r="P22" s="11">
        <v>416000</v>
      </c>
      <c r="Q22" s="11">
        <v>48000</v>
      </c>
      <c r="R22" s="12">
        <f>SUM(F22:Q22)</f>
        <v>4143200</v>
      </c>
    </row>
    <row r="23" spans="2:18" ht="19.5" thickBot="1">
      <c r="B23" s="13" t="s">
        <v>26</v>
      </c>
      <c r="D23" s="14" t="s">
        <v>27</v>
      </c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7"/>
    </row>
    <row r="24" spans="2:18" ht="19.5" thickBot="1">
      <c r="B24" s="13" t="s">
        <v>28</v>
      </c>
      <c r="D24" s="14" t="s">
        <v>29</v>
      </c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</row>
    <row r="25" spans="2:18" ht="19.5" thickBot="1">
      <c r="B25" s="13" t="s">
        <v>30</v>
      </c>
      <c r="D25" s="14" t="s">
        <v>31</v>
      </c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</row>
    <row r="26" spans="2:18" ht="19.5" thickBot="1">
      <c r="B26" s="13" t="s">
        <v>32</v>
      </c>
      <c r="D26" s="14" t="s">
        <v>33</v>
      </c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</row>
    <row r="27" spans="2:18" ht="19.5" thickBot="1">
      <c r="B27" s="13" t="s">
        <v>34</v>
      </c>
      <c r="D27" s="14" t="s">
        <v>35</v>
      </c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7"/>
    </row>
    <row r="28" spans="2:18" ht="19.5" thickBot="1">
      <c r="B28" s="13" t="s">
        <v>36</v>
      </c>
      <c r="D28" s="14" t="s">
        <v>37</v>
      </c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7"/>
    </row>
    <row r="29" spans="2:18" ht="19.5" thickBot="1">
      <c r="B29" s="13"/>
      <c r="D29" s="14" t="s">
        <v>38</v>
      </c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7"/>
    </row>
    <row r="30" spans="2:18" ht="19.5" thickBot="1">
      <c r="B30" s="13" t="s">
        <v>39</v>
      </c>
      <c r="D30" s="14" t="s">
        <v>40</v>
      </c>
      <c r="E30" s="15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7"/>
    </row>
    <row r="31" spans="2:18" ht="19.5" thickBot="1">
      <c r="B31" s="7">
        <v>5</v>
      </c>
      <c r="C31" s="347" t="s">
        <v>41</v>
      </c>
      <c r="D31" s="348"/>
      <c r="E31" s="360"/>
      <c r="F31" s="11">
        <v>50000</v>
      </c>
      <c r="G31" s="11">
        <v>780000</v>
      </c>
      <c r="H31" s="11">
        <v>460000</v>
      </c>
      <c r="I31" s="11">
        <v>328000</v>
      </c>
      <c r="J31" s="11">
        <v>328000</v>
      </c>
      <c r="K31" s="11">
        <v>328000</v>
      </c>
      <c r="L31" s="11">
        <v>320000</v>
      </c>
      <c r="M31" s="11">
        <v>5350000</v>
      </c>
      <c r="N31" s="11">
        <v>200000</v>
      </c>
      <c r="O31" s="11">
        <v>0</v>
      </c>
      <c r="P31" s="11">
        <v>328000</v>
      </c>
      <c r="Q31" s="11">
        <v>0</v>
      </c>
      <c r="R31" s="12">
        <f t="shared" ref="R31:R36" si="0">SUM(F31:Q31)</f>
        <v>8472000</v>
      </c>
    </row>
    <row r="32" spans="2:18" ht="19.5" thickBot="1">
      <c r="B32" s="7">
        <v>6</v>
      </c>
      <c r="C32" s="347" t="s">
        <v>42</v>
      </c>
      <c r="D32" s="348"/>
      <c r="E32" s="360"/>
      <c r="F32" s="11">
        <v>0</v>
      </c>
      <c r="G32" s="11">
        <v>32000</v>
      </c>
      <c r="H32" s="11">
        <v>39500</v>
      </c>
      <c r="I32" s="11">
        <v>60000</v>
      </c>
      <c r="J32" s="11">
        <v>61000</v>
      </c>
      <c r="K32" s="11">
        <v>60000</v>
      </c>
      <c r="L32" s="11">
        <v>52500</v>
      </c>
      <c r="M32" s="11">
        <v>52500</v>
      </c>
      <c r="N32" s="11">
        <v>37500</v>
      </c>
      <c r="O32" s="11">
        <v>52500</v>
      </c>
      <c r="P32" s="11">
        <v>60000</v>
      </c>
      <c r="Q32" s="11">
        <v>0</v>
      </c>
      <c r="R32" s="12">
        <f t="shared" si="0"/>
        <v>507500</v>
      </c>
    </row>
    <row r="33" spans="2:18" ht="19.5" thickBot="1">
      <c r="B33" s="7">
        <v>7</v>
      </c>
      <c r="C33" s="347" t="s">
        <v>43</v>
      </c>
      <c r="D33" s="348"/>
      <c r="E33" s="360"/>
      <c r="F33" s="11">
        <v>0</v>
      </c>
      <c r="G33" s="11">
        <v>0</v>
      </c>
      <c r="H33" s="11">
        <v>950000</v>
      </c>
      <c r="I33" s="11">
        <v>715000</v>
      </c>
      <c r="J33" s="11">
        <v>640000</v>
      </c>
      <c r="K33" s="11">
        <v>715000</v>
      </c>
      <c r="L33" s="11">
        <v>830000</v>
      </c>
      <c r="M33" s="11">
        <v>600000</v>
      </c>
      <c r="N33" s="11">
        <v>600000</v>
      </c>
      <c r="O33" s="11">
        <v>0</v>
      </c>
      <c r="P33" s="11">
        <v>200000</v>
      </c>
      <c r="Q33" s="11">
        <v>0</v>
      </c>
      <c r="R33" s="12">
        <f t="shared" si="0"/>
        <v>5250000</v>
      </c>
    </row>
    <row r="34" spans="2:18" ht="19.5" thickBot="1">
      <c r="B34" s="7">
        <v>8</v>
      </c>
      <c r="C34" s="8" t="s">
        <v>44</v>
      </c>
      <c r="D34" s="9"/>
      <c r="E34" s="10"/>
      <c r="F34" s="11">
        <v>180000</v>
      </c>
      <c r="G34" s="11">
        <v>180000</v>
      </c>
      <c r="H34" s="11">
        <v>180000</v>
      </c>
      <c r="I34" s="11">
        <v>180000</v>
      </c>
      <c r="J34" s="11">
        <v>180000</v>
      </c>
      <c r="K34" s="11">
        <v>180000</v>
      </c>
      <c r="L34" s="11">
        <v>360000</v>
      </c>
      <c r="M34" s="11">
        <v>180000</v>
      </c>
      <c r="N34" s="11">
        <v>440000</v>
      </c>
      <c r="O34" s="11">
        <v>180000</v>
      </c>
      <c r="P34" s="11">
        <v>180000</v>
      </c>
      <c r="Q34" s="11">
        <v>0</v>
      </c>
      <c r="R34" s="12">
        <f t="shared" si="0"/>
        <v>2420000</v>
      </c>
    </row>
    <row r="35" spans="2:18" ht="19.5" thickBot="1">
      <c r="B35" s="7">
        <v>9</v>
      </c>
      <c r="C35" s="8" t="s">
        <v>45</v>
      </c>
      <c r="D35" s="9"/>
      <c r="E35" s="10"/>
      <c r="F35" s="11">
        <v>131000</v>
      </c>
      <c r="G35" s="11">
        <v>132000</v>
      </c>
      <c r="H35" s="11">
        <v>108000</v>
      </c>
      <c r="I35" s="11">
        <v>180000</v>
      </c>
      <c r="J35" s="11">
        <v>204000</v>
      </c>
      <c r="K35" s="11">
        <v>180000</v>
      </c>
      <c r="L35" s="11">
        <v>276000</v>
      </c>
      <c r="M35" s="11">
        <v>276000</v>
      </c>
      <c r="N35" s="11">
        <v>180000</v>
      </c>
      <c r="O35" s="11">
        <v>243600</v>
      </c>
      <c r="P35" s="11">
        <v>276000</v>
      </c>
      <c r="Q35" s="11">
        <v>0</v>
      </c>
      <c r="R35" s="12">
        <f t="shared" si="0"/>
        <v>2186600</v>
      </c>
    </row>
    <row r="36" spans="2:18" ht="18.75">
      <c r="B36" s="7">
        <v>10</v>
      </c>
      <c r="C36" s="347" t="s">
        <v>46</v>
      </c>
      <c r="D36" s="348"/>
      <c r="E36" s="360"/>
      <c r="F36" s="18">
        <v>480000</v>
      </c>
      <c r="G36" s="18">
        <v>480000</v>
      </c>
      <c r="H36" s="18">
        <v>480000</v>
      </c>
      <c r="I36" s="18">
        <v>480000</v>
      </c>
      <c r="J36" s="18">
        <v>480000</v>
      </c>
      <c r="K36" s="18">
        <v>480000</v>
      </c>
      <c r="L36" s="18">
        <v>480000</v>
      </c>
      <c r="M36" s="18">
        <v>480000</v>
      </c>
      <c r="N36" s="18">
        <v>480000</v>
      </c>
      <c r="O36" s="18">
        <v>480000</v>
      </c>
      <c r="P36" s="18">
        <v>480000</v>
      </c>
      <c r="Q36" s="18">
        <v>480000</v>
      </c>
      <c r="R36" s="12">
        <f t="shared" si="0"/>
        <v>5760000</v>
      </c>
    </row>
    <row r="37" spans="2:18" ht="39" customHeight="1">
      <c r="B37" s="361" t="s">
        <v>20</v>
      </c>
      <c r="C37" s="361"/>
      <c r="D37" s="361"/>
      <c r="E37" s="361"/>
      <c r="F37" s="12">
        <f>SUM(F19:F22,F31:F36)</f>
        <v>3538500</v>
      </c>
      <c r="G37" s="12">
        <f t="shared" ref="G37:R37" si="1">SUM(G19:G22,G31:G36)</f>
        <v>5649500</v>
      </c>
      <c r="H37" s="12">
        <f t="shared" si="1"/>
        <v>5671000</v>
      </c>
      <c r="I37" s="12">
        <f t="shared" si="1"/>
        <v>5612700</v>
      </c>
      <c r="J37" s="12">
        <f t="shared" si="1"/>
        <v>5514000</v>
      </c>
      <c r="K37" s="12">
        <f t="shared" si="1"/>
        <v>5813500</v>
      </c>
      <c r="L37" s="12">
        <f t="shared" si="1"/>
        <v>5207000</v>
      </c>
      <c r="M37" s="12">
        <f t="shared" si="1"/>
        <v>10978000</v>
      </c>
      <c r="N37" s="12">
        <f t="shared" si="1"/>
        <v>5656000</v>
      </c>
      <c r="O37" s="12">
        <f t="shared" si="1"/>
        <v>5224600</v>
      </c>
      <c r="P37" s="12">
        <f t="shared" si="1"/>
        <v>4398500</v>
      </c>
      <c r="Q37" s="12">
        <f t="shared" si="1"/>
        <v>10643500</v>
      </c>
      <c r="R37" s="12">
        <f t="shared" si="1"/>
        <v>73906800</v>
      </c>
    </row>
    <row r="40" spans="2:18" ht="20.25" thickBot="1">
      <c r="B40" s="19" t="s">
        <v>47</v>
      </c>
      <c r="F40" s="20"/>
      <c r="J40" s="19" t="s">
        <v>48</v>
      </c>
      <c r="N40" s="20"/>
    </row>
    <row r="41" spans="2:18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18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18" ht="15" customHeight="1" thickBot="1">
      <c r="B43" s="298" t="s">
        <v>57</v>
      </c>
      <c r="C43" s="298"/>
      <c r="D43" s="298"/>
      <c r="E43" s="298"/>
      <c r="F43" s="31">
        <v>4</v>
      </c>
      <c r="G43" s="32">
        <v>2</v>
      </c>
      <c r="H43" s="32">
        <v>2</v>
      </c>
      <c r="J43" s="33" t="s">
        <v>195</v>
      </c>
      <c r="K43" s="34"/>
      <c r="L43" s="32">
        <v>4</v>
      </c>
      <c r="M43" s="32">
        <v>2</v>
      </c>
      <c r="N43" s="32">
        <v>2</v>
      </c>
      <c r="O43" s="32">
        <v>24</v>
      </c>
      <c r="P43" s="32">
        <v>20</v>
      </c>
      <c r="Q43" s="32">
        <v>20</v>
      </c>
    </row>
    <row r="44" spans="2:18" ht="15" customHeight="1" thickBot="1">
      <c r="B44" s="298" t="s">
        <v>58</v>
      </c>
      <c r="C44" s="298"/>
      <c r="D44" s="298"/>
      <c r="E44" s="298"/>
      <c r="F44" s="31">
        <v>23</v>
      </c>
      <c r="G44" s="32">
        <v>23</v>
      </c>
      <c r="H44" s="32">
        <v>0</v>
      </c>
      <c r="J44" s="455" t="s">
        <v>433</v>
      </c>
      <c r="K44" s="456"/>
      <c r="L44" s="32">
        <v>23</v>
      </c>
      <c r="M44" s="32">
        <v>23</v>
      </c>
      <c r="N44" s="32">
        <v>0</v>
      </c>
      <c r="O44" s="32">
        <v>24</v>
      </c>
      <c r="P44" s="32">
        <v>1</v>
      </c>
      <c r="Q44" s="32">
        <v>1</v>
      </c>
    </row>
    <row r="45" spans="2:18" ht="15" customHeight="1" thickBot="1">
      <c r="B45" s="298" t="s">
        <v>59</v>
      </c>
      <c r="C45" s="298"/>
      <c r="D45" s="298"/>
      <c r="E45" s="298"/>
      <c r="F45" s="31">
        <v>16</v>
      </c>
      <c r="G45" s="32">
        <v>16</v>
      </c>
      <c r="H45" s="32">
        <v>0</v>
      </c>
      <c r="J45" s="453" t="s">
        <v>434</v>
      </c>
      <c r="K45" s="454"/>
      <c r="L45" s="189">
        <v>16</v>
      </c>
      <c r="M45" s="189">
        <v>16</v>
      </c>
      <c r="N45" s="189">
        <v>0</v>
      </c>
      <c r="O45" s="189">
        <v>12</v>
      </c>
      <c r="P45" s="189">
        <v>0</v>
      </c>
      <c r="Q45" s="189">
        <v>0</v>
      </c>
    </row>
    <row r="46" spans="2:18" ht="15" customHeight="1" thickBot="1">
      <c r="B46" s="298" t="s">
        <v>60</v>
      </c>
      <c r="C46" s="298"/>
      <c r="D46" s="298"/>
      <c r="E46" s="298"/>
      <c r="F46" s="31">
        <v>9</v>
      </c>
      <c r="G46" s="32">
        <v>9</v>
      </c>
      <c r="H46" s="32">
        <v>0</v>
      </c>
      <c r="J46" s="298" t="s">
        <v>435</v>
      </c>
      <c r="K46" s="298"/>
      <c r="L46" s="67">
        <v>9</v>
      </c>
      <c r="M46" s="67">
        <v>9</v>
      </c>
      <c r="N46" s="67">
        <v>0</v>
      </c>
      <c r="O46" s="67">
        <v>12</v>
      </c>
      <c r="P46" s="67">
        <v>3</v>
      </c>
      <c r="Q46" s="67">
        <v>3</v>
      </c>
    </row>
    <row r="47" spans="2:18" ht="15" customHeight="1" thickBot="1">
      <c r="B47" s="298" t="s">
        <v>61</v>
      </c>
      <c r="C47" s="298"/>
      <c r="D47" s="298"/>
      <c r="E47" s="298"/>
      <c r="F47" s="31">
        <v>1</v>
      </c>
      <c r="G47" s="32">
        <v>1</v>
      </c>
      <c r="H47" s="32">
        <v>0</v>
      </c>
      <c r="J47" s="298" t="s">
        <v>436</v>
      </c>
      <c r="K47" s="298"/>
      <c r="L47" s="67">
        <v>1</v>
      </c>
      <c r="M47" s="67">
        <v>1</v>
      </c>
      <c r="N47" s="67">
        <v>0</v>
      </c>
      <c r="O47" s="67">
        <v>24</v>
      </c>
      <c r="P47" s="67">
        <v>23</v>
      </c>
      <c r="Q47" s="67">
        <v>23</v>
      </c>
    </row>
    <row r="48" spans="2:18" ht="15" customHeight="1" thickBot="1">
      <c r="B48" s="298" t="s">
        <v>63</v>
      </c>
      <c r="C48" s="298"/>
      <c r="D48" s="298"/>
      <c r="E48" s="298"/>
      <c r="F48" s="31">
        <v>1</v>
      </c>
      <c r="G48" s="32">
        <v>1</v>
      </c>
      <c r="H48" s="32">
        <v>0</v>
      </c>
      <c r="J48" s="298" t="s">
        <v>437</v>
      </c>
      <c r="K48" s="298"/>
      <c r="L48" s="67">
        <v>1</v>
      </c>
      <c r="M48" s="67">
        <v>1</v>
      </c>
      <c r="N48" s="67">
        <v>0</v>
      </c>
      <c r="O48" s="67">
        <v>0</v>
      </c>
      <c r="P48" s="67">
        <v>0</v>
      </c>
      <c r="Q48" s="67">
        <v>0</v>
      </c>
    </row>
    <row r="49" spans="2:17" ht="15" customHeight="1" thickBot="1">
      <c r="B49" s="298" t="s">
        <v>64</v>
      </c>
      <c r="C49" s="298"/>
      <c r="D49" s="298"/>
      <c r="E49" s="298"/>
      <c r="F49" s="31">
        <v>17</v>
      </c>
      <c r="G49" s="32">
        <v>17</v>
      </c>
      <c r="H49" s="32">
        <v>0</v>
      </c>
      <c r="J49" s="298" t="s">
        <v>438</v>
      </c>
      <c r="K49" s="298"/>
      <c r="L49" s="67">
        <v>17</v>
      </c>
      <c r="M49" s="67">
        <v>17</v>
      </c>
      <c r="N49" s="67">
        <v>0</v>
      </c>
      <c r="O49" s="67">
        <v>36</v>
      </c>
      <c r="P49" s="67">
        <v>19</v>
      </c>
      <c r="Q49" s="67">
        <v>19</v>
      </c>
    </row>
    <row r="50" spans="2:17" ht="15" customHeight="1" thickBot="1">
      <c r="B50" s="298" t="s">
        <v>65</v>
      </c>
      <c r="C50" s="298"/>
      <c r="D50" s="298"/>
      <c r="E50" s="298"/>
      <c r="F50" s="31">
        <v>23</v>
      </c>
      <c r="G50" s="32">
        <v>23</v>
      </c>
      <c r="H50" s="32">
        <v>0</v>
      </c>
      <c r="J50" s="30" t="s">
        <v>439</v>
      </c>
      <c r="K50" s="30"/>
      <c r="L50" s="67">
        <v>0</v>
      </c>
      <c r="M50" s="67">
        <v>0</v>
      </c>
      <c r="N50" s="67">
        <v>0</v>
      </c>
      <c r="O50" s="67">
        <v>12</v>
      </c>
      <c r="P50" s="67">
        <v>12</v>
      </c>
      <c r="Q50" s="67">
        <v>12</v>
      </c>
    </row>
    <row r="51" spans="2:17" ht="15" customHeight="1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>
        <v>0</v>
      </c>
      <c r="J51" s="30" t="s">
        <v>440</v>
      </c>
      <c r="K51" s="30"/>
      <c r="L51" s="67">
        <v>0</v>
      </c>
      <c r="M51" s="67">
        <v>0</v>
      </c>
      <c r="N51" s="67">
        <v>0</v>
      </c>
      <c r="O51" s="67">
        <v>12</v>
      </c>
      <c r="P51" s="67">
        <v>12</v>
      </c>
      <c r="Q51" s="67">
        <v>12</v>
      </c>
    </row>
    <row r="52" spans="2:17" ht="15" customHeight="1" thickBot="1">
      <c r="B52" s="298" t="s">
        <v>67</v>
      </c>
      <c r="C52" s="298"/>
      <c r="D52" s="298"/>
      <c r="E52" s="298"/>
      <c r="F52" s="31">
        <v>0</v>
      </c>
      <c r="G52" s="32">
        <v>0</v>
      </c>
      <c r="H52" s="32">
        <v>0</v>
      </c>
      <c r="J52" s="298" t="s">
        <v>441</v>
      </c>
      <c r="K52" s="298"/>
      <c r="L52" s="67">
        <v>0</v>
      </c>
      <c r="M52" s="67">
        <v>0</v>
      </c>
      <c r="N52" s="67">
        <v>0</v>
      </c>
      <c r="O52" s="67">
        <v>12</v>
      </c>
      <c r="P52" s="67">
        <v>12</v>
      </c>
      <c r="Q52" s="67">
        <v>12</v>
      </c>
    </row>
    <row r="53" spans="2:17" ht="15" customHeight="1" thickBot="1">
      <c r="B53" s="298" t="s">
        <v>68</v>
      </c>
      <c r="C53" s="298"/>
      <c r="D53" s="298"/>
      <c r="E53" s="298"/>
      <c r="F53" s="31">
        <v>0</v>
      </c>
      <c r="G53" s="32">
        <v>0</v>
      </c>
      <c r="H53" s="32">
        <v>0</v>
      </c>
      <c r="J53" s="30" t="s">
        <v>68</v>
      </c>
      <c r="K53" s="30"/>
      <c r="L53" s="67">
        <v>0</v>
      </c>
      <c r="M53" s="67">
        <v>0</v>
      </c>
      <c r="N53" s="67">
        <v>0</v>
      </c>
      <c r="O53" s="67">
        <v>12</v>
      </c>
      <c r="P53" s="67">
        <v>12</v>
      </c>
      <c r="Q53" s="67">
        <v>12</v>
      </c>
    </row>
    <row r="54" spans="2:17" ht="15" customHeight="1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>
        <v>0</v>
      </c>
      <c r="J54" s="298" t="s">
        <v>442</v>
      </c>
      <c r="K54" s="298"/>
      <c r="L54" s="67">
        <v>0</v>
      </c>
      <c r="M54" s="67">
        <v>0</v>
      </c>
      <c r="N54" s="67">
        <v>0</v>
      </c>
      <c r="O54" s="67">
        <v>12</v>
      </c>
      <c r="P54" s="67">
        <v>12</v>
      </c>
      <c r="Q54" s="67">
        <v>12</v>
      </c>
    </row>
    <row r="55" spans="2:17" ht="15" customHeight="1" thickBot="1">
      <c r="B55" s="321" t="s">
        <v>443</v>
      </c>
      <c r="C55" s="423"/>
      <c r="D55" s="423"/>
      <c r="E55" s="424"/>
      <c r="F55" s="31">
        <v>2</v>
      </c>
      <c r="G55" s="32">
        <v>2</v>
      </c>
      <c r="H55" s="32">
        <v>0</v>
      </c>
      <c r="J55" s="298" t="s">
        <v>443</v>
      </c>
      <c r="K55" s="298"/>
      <c r="L55" s="67">
        <v>2</v>
      </c>
      <c r="M55" s="67">
        <v>2</v>
      </c>
      <c r="N55" s="67">
        <v>0</v>
      </c>
      <c r="O55" s="67">
        <v>12</v>
      </c>
      <c r="P55" s="67">
        <v>10</v>
      </c>
      <c r="Q55" s="67">
        <v>10</v>
      </c>
    </row>
    <row r="56" spans="2:17" ht="15" customHeight="1" thickBot="1">
      <c r="B56" s="321" t="s">
        <v>444</v>
      </c>
      <c r="C56" s="423"/>
      <c r="D56" s="423"/>
      <c r="E56" s="424"/>
      <c r="F56" s="31">
        <v>5</v>
      </c>
      <c r="G56" s="32">
        <v>5</v>
      </c>
      <c r="H56" s="32">
        <v>0</v>
      </c>
      <c r="J56" s="30" t="s">
        <v>444</v>
      </c>
      <c r="K56" s="30"/>
      <c r="L56" s="67">
        <v>5</v>
      </c>
      <c r="M56" s="67">
        <v>5</v>
      </c>
      <c r="N56" s="67">
        <v>0</v>
      </c>
      <c r="O56" s="67">
        <v>12</v>
      </c>
      <c r="P56" s="67">
        <v>7</v>
      </c>
      <c r="Q56" s="67">
        <v>7</v>
      </c>
    </row>
    <row r="57" spans="2:17" ht="15" customHeight="1">
      <c r="B57" s="337" t="s">
        <v>447</v>
      </c>
      <c r="C57" s="448"/>
      <c r="D57" s="448"/>
      <c r="E57" s="449"/>
      <c r="F57" s="196">
        <v>4</v>
      </c>
      <c r="G57" s="189">
        <v>4</v>
      </c>
      <c r="H57" s="189">
        <v>0</v>
      </c>
      <c r="J57" s="30" t="s">
        <v>447</v>
      </c>
      <c r="K57" s="30"/>
      <c r="L57" s="67">
        <v>4</v>
      </c>
      <c r="M57" s="67">
        <v>4</v>
      </c>
      <c r="N57" s="67">
        <v>0</v>
      </c>
      <c r="O57" s="67">
        <v>12</v>
      </c>
      <c r="P57" s="67">
        <v>8</v>
      </c>
      <c r="Q57" s="67">
        <v>8</v>
      </c>
    </row>
    <row r="58" spans="2:17" ht="15" customHeight="1">
      <c r="B58" s="450" t="s">
        <v>448</v>
      </c>
      <c r="C58" s="451"/>
      <c r="D58" s="451"/>
      <c r="E58" s="452"/>
      <c r="F58" s="193">
        <v>0</v>
      </c>
      <c r="G58" s="193">
        <v>0</v>
      </c>
      <c r="H58" s="193">
        <v>0</v>
      </c>
      <c r="J58" s="30" t="s">
        <v>449</v>
      </c>
      <c r="K58" s="30"/>
      <c r="L58" s="67">
        <v>0</v>
      </c>
      <c r="M58" s="67">
        <v>0</v>
      </c>
      <c r="N58" s="67">
        <v>0</v>
      </c>
      <c r="O58" s="67">
        <v>24</v>
      </c>
      <c r="P58" s="67">
        <v>24</v>
      </c>
      <c r="Q58" s="67">
        <v>24</v>
      </c>
    </row>
    <row r="59" spans="2:17" ht="15" customHeight="1" thickBot="1">
      <c r="J59" s="370" t="s">
        <v>62</v>
      </c>
      <c r="K59" s="371"/>
      <c r="L59" s="371"/>
      <c r="M59" s="371"/>
      <c r="N59" s="371"/>
      <c r="O59" s="371"/>
      <c r="P59" s="371"/>
      <c r="Q59" s="371"/>
    </row>
    <row r="60" spans="2:17" ht="15" customHeight="1"/>
    <row r="61" spans="2:17" ht="15" customHeight="1"/>
    <row r="62" spans="2:17" ht="15" customHeight="1"/>
    <row r="63" spans="2:17" ht="15" customHeight="1"/>
    <row r="64" spans="2:17" ht="15" customHeight="1"/>
    <row r="65" spans="2:7" ht="15" customHeight="1"/>
    <row r="66" spans="2:7" ht="15" customHeight="1"/>
    <row r="70" spans="2:7" ht="15">
      <c r="B70" s="35" t="s">
        <v>70</v>
      </c>
      <c r="C70" s="36"/>
      <c r="D70" s="37"/>
      <c r="E70" s="37"/>
      <c r="F70" s="37"/>
      <c r="G70" s="38"/>
    </row>
    <row r="71" spans="2:7" ht="15">
      <c r="B71" s="326" t="s">
        <v>71</v>
      </c>
      <c r="C71" s="327"/>
      <c r="D71" s="327"/>
      <c r="E71" s="328"/>
      <c r="F71" s="326" t="s">
        <v>72</v>
      </c>
      <c r="G71" s="327"/>
    </row>
    <row r="72" spans="2:7" ht="15">
      <c r="B72" s="333" t="s">
        <v>73</v>
      </c>
      <c r="C72" s="334"/>
      <c r="D72" s="334"/>
      <c r="E72" s="335"/>
      <c r="F72" s="155">
        <v>6917250</v>
      </c>
      <c r="G72" s="158"/>
    </row>
    <row r="73" spans="2:7" ht="15">
      <c r="B73" s="333" t="s">
        <v>74</v>
      </c>
      <c r="C73" s="334"/>
      <c r="D73" s="334"/>
      <c r="E73" s="335"/>
      <c r="F73" s="155">
        <v>5703162</v>
      </c>
      <c r="G73" s="158"/>
    </row>
    <row r="74" spans="2:7" ht="15">
      <c r="B74" s="333" t="s">
        <v>492</v>
      </c>
      <c r="C74" s="334"/>
      <c r="D74" s="334"/>
      <c r="E74" s="335"/>
      <c r="F74" s="155">
        <v>658711</v>
      </c>
      <c r="G74" s="158"/>
    </row>
    <row r="75" spans="2:7" ht="15">
      <c r="B75" s="333" t="s">
        <v>493</v>
      </c>
      <c r="C75" s="334"/>
      <c r="D75" s="334"/>
      <c r="E75" s="335"/>
      <c r="F75" s="155">
        <v>43800</v>
      </c>
      <c r="G75" s="158"/>
    </row>
    <row r="76" spans="2:7" ht="15">
      <c r="B76" s="333" t="s">
        <v>77</v>
      </c>
      <c r="C76" s="334"/>
      <c r="D76" s="334"/>
      <c r="E76" s="335"/>
      <c r="F76" s="155"/>
      <c r="G76" s="158"/>
    </row>
    <row r="77" spans="2:7" ht="15">
      <c r="B77" s="333" t="s">
        <v>78</v>
      </c>
      <c r="C77" s="334"/>
      <c r="D77" s="334"/>
      <c r="E77" s="335"/>
      <c r="F77" s="155"/>
      <c r="G77" s="158"/>
    </row>
    <row r="78" spans="2:7" ht="15">
      <c r="B78" s="333" t="s">
        <v>79</v>
      </c>
      <c r="C78" s="334"/>
      <c r="D78" s="334"/>
      <c r="E78" s="335"/>
      <c r="F78" s="155"/>
      <c r="G78" s="158"/>
    </row>
    <row r="79" spans="2:7" ht="15">
      <c r="B79" s="333" t="s">
        <v>80</v>
      </c>
      <c r="C79" s="334"/>
      <c r="D79" s="334"/>
      <c r="E79" s="335"/>
      <c r="F79" s="155"/>
      <c r="G79" s="158"/>
    </row>
    <row r="80" spans="2:7" ht="15">
      <c r="B80" s="326" t="s">
        <v>62</v>
      </c>
      <c r="C80" s="327"/>
      <c r="D80" s="327"/>
      <c r="E80" s="328"/>
      <c r="F80" s="97">
        <f>SUM(F72:F79)</f>
        <v>13322923</v>
      </c>
      <c r="G80" s="98"/>
    </row>
    <row r="85" spans="2:5" ht="42" hidden="1" customHeight="1">
      <c r="B85" s="329" t="s">
        <v>81</v>
      </c>
      <c r="C85" s="330"/>
      <c r="D85" s="331">
        <f>F80-R37</f>
        <v>-60583877</v>
      </c>
      <c r="E85" s="332"/>
    </row>
  </sheetData>
  <mergeCells count="68">
    <mergeCell ref="C8:C9"/>
    <mergeCell ref="D8:E8"/>
    <mergeCell ref="D9:E9"/>
    <mergeCell ref="D4:E4"/>
    <mergeCell ref="C5:C7"/>
    <mergeCell ref="D5:E5"/>
    <mergeCell ref="D6:E6"/>
    <mergeCell ref="D7:E7"/>
    <mergeCell ref="C22:E22"/>
    <mergeCell ref="C10:C11"/>
    <mergeCell ref="D10:E10"/>
    <mergeCell ref="D11:E11"/>
    <mergeCell ref="B12:E12"/>
    <mergeCell ref="B16:Q16"/>
    <mergeCell ref="B17:B18"/>
    <mergeCell ref="C17:E17"/>
    <mergeCell ref="R17:R18"/>
    <mergeCell ref="C18:E18"/>
    <mergeCell ref="C19:E19"/>
    <mergeCell ref="C20:E20"/>
    <mergeCell ref="C21:E21"/>
    <mergeCell ref="B45:E45"/>
    <mergeCell ref="J45:K45"/>
    <mergeCell ref="C31:E31"/>
    <mergeCell ref="C32:E32"/>
    <mergeCell ref="C33:E33"/>
    <mergeCell ref="C36:E36"/>
    <mergeCell ref="B37:E37"/>
    <mergeCell ref="B41:E42"/>
    <mergeCell ref="F41:F42"/>
    <mergeCell ref="G41:H41"/>
    <mergeCell ref="B43:E43"/>
    <mergeCell ref="B44:E44"/>
    <mergeCell ref="J44:K44"/>
    <mergeCell ref="B46:E46"/>
    <mergeCell ref="J46:K46"/>
    <mergeCell ref="B47:E47"/>
    <mergeCell ref="J47:K47"/>
    <mergeCell ref="B48:E48"/>
    <mergeCell ref="J48:K48"/>
    <mergeCell ref="B49:E49"/>
    <mergeCell ref="J49:K49"/>
    <mergeCell ref="B50:E50"/>
    <mergeCell ref="B51:E51"/>
    <mergeCell ref="B52:E52"/>
    <mergeCell ref="J52:K52"/>
    <mergeCell ref="J59:Q59"/>
    <mergeCell ref="B71:E71"/>
    <mergeCell ref="F71:G71"/>
    <mergeCell ref="B72:E72"/>
    <mergeCell ref="B53:E53"/>
    <mergeCell ref="B54:E54"/>
    <mergeCell ref="J54:K54"/>
    <mergeCell ref="B55:E55"/>
    <mergeCell ref="J55:K55"/>
    <mergeCell ref="B56:E56"/>
    <mergeCell ref="B73:E73"/>
    <mergeCell ref="B74:E74"/>
    <mergeCell ref="B75:E75"/>
    <mergeCell ref="B57:E57"/>
    <mergeCell ref="B58:E58"/>
    <mergeCell ref="B79:E79"/>
    <mergeCell ref="B80:E80"/>
    <mergeCell ref="B85:C85"/>
    <mergeCell ref="D85:E85"/>
    <mergeCell ref="B76:E76"/>
    <mergeCell ref="B77:E77"/>
    <mergeCell ref="B78:E78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9"/>
  <sheetViews>
    <sheetView topLeftCell="A36" workbookViewId="0">
      <selection activeCell="E61" sqref="E61:E69"/>
    </sheetView>
  </sheetViews>
  <sheetFormatPr defaultRowHeight="14.25"/>
  <cols>
    <col min="5" max="19" width="13.625" bestFit="1" customWidth="1"/>
    <col min="20" max="20" width="16.75" customWidth="1"/>
  </cols>
  <sheetData>
    <row r="2" spans="1:9" ht="21">
      <c r="B2" s="1"/>
      <c r="C2" s="1"/>
      <c r="D2" s="53" t="s">
        <v>495</v>
      </c>
      <c r="E2" s="53"/>
      <c r="F2" s="53"/>
      <c r="G2" s="53"/>
      <c r="H2" s="53"/>
      <c r="I2" s="53"/>
    </row>
    <row r="4" spans="1:9" ht="15">
      <c r="A4" s="3" t="s">
        <v>1</v>
      </c>
      <c r="B4" s="3"/>
      <c r="C4" s="3"/>
      <c r="D4" s="2"/>
      <c r="E4" s="2"/>
    </row>
    <row r="5" spans="1:9" ht="15">
      <c r="A5" s="4" t="s">
        <v>2</v>
      </c>
      <c r="B5" s="4" t="s">
        <v>3</v>
      </c>
      <c r="C5" s="303" t="s">
        <v>4</v>
      </c>
      <c r="D5" s="303"/>
      <c r="E5" s="4" t="s">
        <v>5</v>
      </c>
    </row>
    <row r="6" spans="1:9">
      <c r="A6" s="5">
        <v>1</v>
      </c>
      <c r="B6" s="304" t="s">
        <v>6</v>
      </c>
      <c r="C6" s="305" t="s">
        <v>85</v>
      </c>
      <c r="D6" s="305"/>
      <c r="E6" s="6">
        <v>16</v>
      </c>
    </row>
    <row r="7" spans="1:9">
      <c r="A7" s="5">
        <v>2</v>
      </c>
      <c r="B7" s="304"/>
      <c r="C7" s="306" t="s">
        <v>8</v>
      </c>
      <c r="D7" s="307"/>
      <c r="E7" s="6">
        <v>11</v>
      </c>
    </row>
    <row r="8" spans="1:9">
      <c r="A8" s="5">
        <v>3</v>
      </c>
      <c r="B8" s="304"/>
      <c r="C8" s="305" t="s">
        <v>86</v>
      </c>
      <c r="D8" s="305"/>
      <c r="E8" s="6">
        <v>16</v>
      </c>
    </row>
    <row r="9" spans="1:9">
      <c r="A9" s="5">
        <v>4</v>
      </c>
      <c r="B9" s="304" t="s">
        <v>10</v>
      </c>
      <c r="C9" s="305" t="s">
        <v>87</v>
      </c>
      <c r="D9" s="305"/>
      <c r="E9" s="6">
        <v>11</v>
      </c>
    </row>
    <row r="10" spans="1:9">
      <c r="A10" s="5">
        <v>5</v>
      </c>
      <c r="B10" s="304"/>
      <c r="C10" s="305" t="s">
        <v>12</v>
      </c>
      <c r="D10" s="305"/>
      <c r="E10" s="6">
        <v>11</v>
      </c>
    </row>
    <row r="11" spans="1:9">
      <c r="A11" s="5">
        <v>6</v>
      </c>
      <c r="B11" s="304" t="s">
        <v>13</v>
      </c>
      <c r="C11" s="306" t="s">
        <v>88</v>
      </c>
      <c r="D11" s="307"/>
      <c r="E11" s="6">
        <v>16</v>
      </c>
    </row>
    <row r="12" spans="1:9">
      <c r="A12" s="5">
        <v>7</v>
      </c>
      <c r="B12" s="304"/>
      <c r="C12" s="306" t="s">
        <v>89</v>
      </c>
      <c r="D12" s="307"/>
      <c r="E12" s="6">
        <v>16</v>
      </c>
    </row>
    <row r="13" spans="1:9" ht="15">
      <c r="A13" s="317" t="s">
        <v>16</v>
      </c>
      <c r="B13" s="317"/>
      <c r="C13" s="317"/>
      <c r="D13" s="317"/>
      <c r="E13" s="5">
        <v>2025</v>
      </c>
    </row>
    <row r="17" spans="1:21" ht="15">
      <c r="A17" s="318" t="s">
        <v>17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460"/>
    </row>
    <row r="18" spans="1:21" ht="15">
      <c r="A18" s="181" t="s">
        <v>2</v>
      </c>
      <c r="B18" s="446" t="s">
        <v>21</v>
      </c>
      <c r="C18" s="446"/>
      <c r="D18" s="446"/>
      <c r="E18" s="211" t="s">
        <v>496</v>
      </c>
      <c r="F18" s="211" t="s">
        <v>497</v>
      </c>
      <c r="G18" s="211" t="s">
        <v>498</v>
      </c>
      <c r="H18" s="211" t="s">
        <v>499</v>
      </c>
      <c r="I18" s="211" t="s">
        <v>500</v>
      </c>
      <c r="J18" s="211" t="s">
        <v>501</v>
      </c>
      <c r="K18" s="211" t="s">
        <v>502</v>
      </c>
      <c r="L18" s="211" t="s">
        <v>503</v>
      </c>
      <c r="M18" s="211" t="s">
        <v>504</v>
      </c>
      <c r="N18" s="211" t="s">
        <v>505</v>
      </c>
      <c r="O18" s="211" t="s">
        <v>506</v>
      </c>
      <c r="P18" s="211" t="s">
        <v>507</v>
      </c>
      <c r="Q18" s="211" t="s">
        <v>508</v>
      </c>
      <c r="R18" s="211" t="s">
        <v>509</v>
      </c>
      <c r="S18" s="211" t="s">
        <v>510</v>
      </c>
      <c r="T18" s="211" t="s">
        <v>62</v>
      </c>
      <c r="U18" s="212"/>
    </row>
    <row r="19" spans="1:21" ht="15">
      <c r="A19" s="181"/>
      <c r="B19" s="447" t="s">
        <v>377</v>
      </c>
      <c r="C19" s="447"/>
      <c r="D19" s="447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</row>
    <row r="20" spans="1:21" ht="15">
      <c r="A20" s="5">
        <v>1</v>
      </c>
      <c r="B20" s="5" t="s">
        <v>22</v>
      </c>
      <c r="C20" s="5"/>
      <c r="D20" s="5"/>
      <c r="E20" s="214">
        <v>2659700</v>
      </c>
      <c r="F20" s="214">
        <v>3205000</v>
      </c>
      <c r="G20" s="214">
        <v>3134000</v>
      </c>
      <c r="H20" s="214">
        <v>2659700</v>
      </c>
      <c r="I20" s="214">
        <v>2693000</v>
      </c>
      <c r="J20" s="214">
        <v>3715000</v>
      </c>
      <c r="K20" s="214">
        <v>2565000</v>
      </c>
      <c r="L20" s="214">
        <v>1295000</v>
      </c>
      <c r="M20" s="214">
        <v>4890000</v>
      </c>
      <c r="N20" s="214">
        <v>4150000</v>
      </c>
      <c r="O20" s="214">
        <v>2693000</v>
      </c>
      <c r="P20" s="214">
        <v>2976000</v>
      </c>
      <c r="Q20" s="214">
        <v>2295000</v>
      </c>
      <c r="R20" s="214">
        <v>1995000</v>
      </c>
      <c r="S20" s="214">
        <v>4200000</v>
      </c>
      <c r="T20" s="215">
        <f>SUM(E20:S20)</f>
        <v>45125400</v>
      </c>
    </row>
    <row r="21" spans="1:21" ht="15">
      <c r="A21" s="5">
        <v>2</v>
      </c>
      <c r="B21" s="5" t="s">
        <v>23</v>
      </c>
      <c r="C21" s="5"/>
      <c r="D21" s="5"/>
      <c r="E21" s="214">
        <v>615000</v>
      </c>
      <c r="F21" s="214">
        <v>460000</v>
      </c>
      <c r="G21" s="214">
        <v>460000</v>
      </c>
      <c r="H21" s="214">
        <v>415000</v>
      </c>
      <c r="I21" s="214">
        <v>1530000</v>
      </c>
      <c r="J21" s="214">
        <v>460000</v>
      </c>
      <c r="K21" s="214">
        <v>460000</v>
      </c>
      <c r="L21" s="214">
        <v>1462000</v>
      </c>
      <c r="M21" s="214">
        <v>300000</v>
      </c>
      <c r="N21" s="214">
        <v>1704500</v>
      </c>
      <c r="O21" s="214">
        <v>1530000</v>
      </c>
      <c r="P21" s="214">
        <v>460000</v>
      </c>
      <c r="Q21" s="214">
        <v>460000</v>
      </c>
      <c r="R21" s="214">
        <v>460000</v>
      </c>
      <c r="S21" s="214">
        <v>1804500</v>
      </c>
      <c r="T21" s="215">
        <f>SUM(E21:S21)</f>
        <v>12581000</v>
      </c>
    </row>
    <row r="22" spans="1:21" ht="15">
      <c r="A22" s="5">
        <v>3</v>
      </c>
      <c r="B22" s="5" t="s">
        <v>24</v>
      </c>
      <c r="C22" s="5"/>
      <c r="D22" s="5"/>
      <c r="E22" s="214">
        <v>1354000</v>
      </c>
      <c r="F22" s="214">
        <v>1594000</v>
      </c>
      <c r="G22" s="214">
        <v>1184000</v>
      </c>
      <c r="H22" s="214">
        <v>1154000</v>
      </c>
      <c r="I22" s="214">
        <v>456000</v>
      </c>
      <c r="J22" s="214">
        <v>1380000</v>
      </c>
      <c r="K22" s="214">
        <v>1056000</v>
      </c>
      <c r="L22" s="214">
        <v>0</v>
      </c>
      <c r="M22" s="214">
        <v>1394000</v>
      </c>
      <c r="N22" s="214">
        <v>656000</v>
      </c>
      <c r="O22" s="214">
        <v>400000</v>
      </c>
      <c r="P22" s="214">
        <v>856000</v>
      </c>
      <c r="Q22" s="214">
        <v>1184000</v>
      </c>
      <c r="R22" s="214">
        <v>896000</v>
      </c>
      <c r="S22" s="214">
        <v>856000</v>
      </c>
      <c r="T22" s="215">
        <f>SUM(E22:S22)</f>
        <v>14420000</v>
      </c>
    </row>
    <row r="23" spans="1:21" ht="15">
      <c r="A23" s="5">
        <v>4</v>
      </c>
      <c r="B23" s="5" t="s">
        <v>25</v>
      </c>
      <c r="C23" s="5"/>
      <c r="D23" s="5"/>
      <c r="E23" s="214">
        <v>3786000</v>
      </c>
      <c r="F23" s="214">
        <v>4424500</v>
      </c>
      <c r="G23" s="214">
        <v>3649500</v>
      </c>
      <c r="H23" s="214">
        <v>3796500</v>
      </c>
      <c r="I23" s="214">
        <v>4714500</v>
      </c>
      <c r="J23" s="214">
        <v>4192000</v>
      </c>
      <c r="K23" s="214">
        <v>3762000</v>
      </c>
      <c r="L23" s="214">
        <v>4919500</v>
      </c>
      <c r="M23" s="214">
        <v>2824000</v>
      </c>
      <c r="N23" s="214">
        <v>7099000</v>
      </c>
      <c r="O23" s="214">
        <v>4868500</v>
      </c>
      <c r="P23" s="214">
        <v>3254000</v>
      </c>
      <c r="Q23" s="214">
        <v>3149500</v>
      </c>
      <c r="R23" s="214">
        <v>3179000</v>
      </c>
      <c r="S23" s="214">
        <v>6969000</v>
      </c>
      <c r="T23" s="215">
        <f>SUM(E23:S23)</f>
        <v>64587500</v>
      </c>
    </row>
    <row r="24" spans="1:21" ht="18.75">
      <c r="A24" s="13" t="s">
        <v>26</v>
      </c>
      <c r="B24" s="445" t="s">
        <v>27</v>
      </c>
      <c r="C24" s="445"/>
      <c r="D24" s="445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6"/>
      <c r="U24" s="217"/>
    </row>
    <row r="25" spans="1:21" ht="18.75">
      <c r="A25" s="13" t="s">
        <v>28</v>
      </c>
      <c r="B25" s="445" t="s">
        <v>29</v>
      </c>
      <c r="C25" s="445"/>
      <c r="D25" s="445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216"/>
      <c r="U25" s="217"/>
    </row>
    <row r="26" spans="1:21" ht="18.75">
      <c r="A26" s="13" t="s">
        <v>30</v>
      </c>
      <c r="B26" s="445" t="s">
        <v>31</v>
      </c>
      <c r="C26" s="445"/>
      <c r="D26" s="445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216"/>
      <c r="U26" s="217"/>
    </row>
    <row r="27" spans="1:21" ht="18.75">
      <c r="A27" s="13" t="s">
        <v>32</v>
      </c>
      <c r="B27" s="445" t="s">
        <v>33</v>
      </c>
      <c r="C27" s="445"/>
      <c r="D27" s="445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216"/>
      <c r="U27" s="217"/>
    </row>
    <row r="28" spans="1:21" ht="18.75">
      <c r="A28" s="13" t="s">
        <v>34</v>
      </c>
      <c r="B28" s="445" t="s">
        <v>35</v>
      </c>
      <c r="C28" s="445"/>
      <c r="D28" s="445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216"/>
      <c r="U28" s="217"/>
    </row>
    <row r="29" spans="1:21" ht="18.75">
      <c r="A29" s="13" t="s">
        <v>36</v>
      </c>
      <c r="B29" s="445" t="s">
        <v>37</v>
      </c>
      <c r="C29" s="445"/>
      <c r="D29" s="445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216"/>
      <c r="U29" s="217"/>
    </row>
    <row r="30" spans="1:21" ht="18.75">
      <c r="A30" s="13"/>
      <c r="B30" s="445" t="s">
        <v>38</v>
      </c>
      <c r="C30" s="445"/>
      <c r="D30" s="445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216"/>
      <c r="U30" s="217"/>
    </row>
    <row r="31" spans="1:21" ht="18.75">
      <c r="A31" s="13" t="s">
        <v>39</v>
      </c>
      <c r="B31" s="445" t="s">
        <v>40</v>
      </c>
      <c r="C31" s="445"/>
      <c r="D31" s="445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216"/>
      <c r="U31" s="217"/>
    </row>
    <row r="32" spans="1:21" ht="15">
      <c r="A32" s="5">
        <v>5</v>
      </c>
      <c r="B32" s="5" t="s">
        <v>41</v>
      </c>
      <c r="C32" s="5"/>
      <c r="D32" s="5"/>
      <c r="E32" s="214">
        <v>864000</v>
      </c>
      <c r="F32" s="214">
        <v>580000</v>
      </c>
      <c r="G32" s="214">
        <v>0</v>
      </c>
      <c r="H32" s="214">
        <v>862000</v>
      </c>
      <c r="I32" s="214">
        <v>0</v>
      </c>
      <c r="J32" s="214">
        <v>820000</v>
      </c>
      <c r="K32" s="214">
        <v>870000</v>
      </c>
      <c r="L32" s="214">
        <v>880000</v>
      </c>
      <c r="M32" s="214">
        <v>950000</v>
      </c>
      <c r="N32" s="214">
        <v>0</v>
      </c>
      <c r="O32" s="214">
        <v>0</v>
      </c>
      <c r="P32" s="214">
        <v>50000</v>
      </c>
      <c r="Q32" s="214">
        <v>820000</v>
      </c>
      <c r="R32" s="214">
        <v>840000</v>
      </c>
      <c r="S32" s="214">
        <v>0</v>
      </c>
      <c r="T32" s="214">
        <f t="shared" ref="T32:T38" si="0">SUM(E32:S32)</f>
        <v>7536000</v>
      </c>
    </row>
    <row r="33" spans="1:21" ht="15">
      <c r="A33" s="5">
        <v>6</v>
      </c>
      <c r="B33" s="5" t="s">
        <v>42</v>
      </c>
      <c r="C33" s="5"/>
      <c r="D33" s="5"/>
      <c r="E33" s="214">
        <v>3160000</v>
      </c>
      <c r="F33" s="214">
        <v>3160000</v>
      </c>
      <c r="G33" s="214">
        <v>2920000</v>
      </c>
      <c r="H33" s="214">
        <v>3160000</v>
      </c>
      <c r="I33" s="214">
        <v>6200000</v>
      </c>
      <c r="J33" s="214">
        <v>330000</v>
      </c>
      <c r="K33" s="214">
        <v>6200000</v>
      </c>
      <c r="L33" s="214">
        <v>6200000</v>
      </c>
      <c r="M33" s="214">
        <v>6200000</v>
      </c>
      <c r="N33" s="214">
        <v>6200000</v>
      </c>
      <c r="O33" s="214">
        <v>3000000</v>
      </c>
      <c r="P33" s="214">
        <v>6200000</v>
      </c>
      <c r="Q33" s="214">
        <v>2920000</v>
      </c>
      <c r="R33" s="214">
        <v>6200000</v>
      </c>
      <c r="S33" s="214">
        <v>6200000</v>
      </c>
      <c r="T33" s="214">
        <f t="shared" si="0"/>
        <v>68250000</v>
      </c>
    </row>
    <row r="34" spans="1:21" ht="15">
      <c r="A34" s="5">
        <v>7</v>
      </c>
      <c r="B34" s="5" t="s">
        <v>43</v>
      </c>
      <c r="C34" s="5"/>
      <c r="D34" s="5"/>
      <c r="E34" s="214">
        <v>265000</v>
      </c>
      <c r="F34" s="214">
        <v>265000</v>
      </c>
      <c r="G34" s="214">
        <v>0</v>
      </c>
      <c r="H34" s="214">
        <v>240000</v>
      </c>
      <c r="I34" s="214">
        <v>0</v>
      </c>
      <c r="J34" s="214">
        <v>330000</v>
      </c>
      <c r="K34" s="214">
        <v>105000</v>
      </c>
      <c r="L34" s="214">
        <v>0</v>
      </c>
      <c r="M34" s="214">
        <v>735000</v>
      </c>
      <c r="N34" s="214">
        <v>210000</v>
      </c>
      <c r="O34" s="214">
        <v>0</v>
      </c>
      <c r="P34" s="214">
        <v>0</v>
      </c>
      <c r="Q34" s="214">
        <v>0</v>
      </c>
      <c r="R34" s="214">
        <v>500000</v>
      </c>
      <c r="S34" s="214">
        <v>210000</v>
      </c>
      <c r="T34" s="214">
        <f t="shared" si="0"/>
        <v>2860000</v>
      </c>
    </row>
    <row r="35" spans="1:21" ht="15">
      <c r="A35" s="5">
        <v>8</v>
      </c>
      <c r="B35" s="5" t="s">
        <v>44</v>
      </c>
      <c r="C35" s="5"/>
      <c r="D35" s="5"/>
      <c r="E35" s="214">
        <v>1421500</v>
      </c>
      <c r="F35" s="214">
        <v>1421500</v>
      </c>
      <c r="G35" s="214">
        <v>1380000</v>
      </c>
      <c r="H35" s="214">
        <v>1431500</v>
      </c>
      <c r="I35" s="214">
        <v>405000</v>
      </c>
      <c r="J35" s="214">
        <v>3933500</v>
      </c>
      <c r="K35" s="214">
        <v>1613500</v>
      </c>
      <c r="L35" s="214">
        <v>0</v>
      </c>
      <c r="M35" s="214">
        <v>1620500</v>
      </c>
      <c r="N35" s="214">
        <v>0</v>
      </c>
      <c r="O35" s="214">
        <v>405000</v>
      </c>
      <c r="P35" s="214">
        <v>1607000</v>
      </c>
      <c r="Q35" s="214">
        <v>1380000</v>
      </c>
      <c r="R35" s="214">
        <v>1607000</v>
      </c>
      <c r="S35" s="214">
        <v>0</v>
      </c>
      <c r="T35" s="214">
        <f t="shared" si="0"/>
        <v>18226000</v>
      </c>
    </row>
    <row r="36" spans="1:21" ht="15">
      <c r="A36" s="5">
        <v>9</v>
      </c>
      <c r="B36" s="5" t="s">
        <v>45</v>
      </c>
      <c r="C36" s="5"/>
      <c r="D36" s="5"/>
      <c r="E36" s="214">
        <v>0</v>
      </c>
      <c r="F36" s="214">
        <v>0</v>
      </c>
      <c r="G36" s="214">
        <v>0</v>
      </c>
      <c r="H36" s="214">
        <v>0</v>
      </c>
      <c r="I36" s="214">
        <v>0</v>
      </c>
      <c r="J36" s="214">
        <v>0</v>
      </c>
      <c r="K36" s="214">
        <v>0</v>
      </c>
      <c r="L36" s="214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f t="shared" si="0"/>
        <v>0</v>
      </c>
    </row>
    <row r="37" spans="1:21" ht="15">
      <c r="A37" s="5">
        <v>10</v>
      </c>
      <c r="B37" s="5" t="s">
        <v>46</v>
      </c>
      <c r="C37" s="5"/>
      <c r="D37" s="5"/>
      <c r="E37" s="214">
        <v>360000</v>
      </c>
      <c r="F37" s="214">
        <v>360000</v>
      </c>
      <c r="G37" s="214">
        <v>360000</v>
      </c>
      <c r="H37" s="214">
        <v>360000</v>
      </c>
      <c r="I37" s="214">
        <v>400000</v>
      </c>
      <c r="J37" s="214">
        <v>360000</v>
      </c>
      <c r="K37" s="214">
        <v>360000</v>
      </c>
      <c r="L37" s="214">
        <v>400000</v>
      </c>
      <c r="M37" s="214">
        <v>420000</v>
      </c>
      <c r="N37" s="214">
        <v>400000</v>
      </c>
      <c r="O37" s="214">
        <v>400000</v>
      </c>
      <c r="P37" s="214">
        <v>330000</v>
      </c>
      <c r="Q37" s="214">
        <v>360000</v>
      </c>
      <c r="R37" s="214">
        <v>240000</v>
      </c>
      <c r="S37" s="214">
        <v>400000</v>
      </c>
      <c r="T37" s="214">
        <f t="shared" si="0"/>
        <v>5510000</v>
      </c>
    </row>
    <row r="38" spans="1:21" ht="15.75">
      <c r="A38" s="361" t="s">
        <v>20</v>
      </c>
      <c r="B38" s="361"/>
      <c r="C38" s="361"/>
      <c r="D38" s="361"/>
      <c r="E38" s="214">
        <f t="shared" ref="E38:S38" si="1">SUM(E20:E37)</f>
        <v>14485200</v>
      </c>
      <c r="F38" s="214">
        <f t="shared" si="1"/>
        <v>15470000</v>
      </c>
      <c r="G38" s="214">
        <f t="shared" si="1"/>
        <v>13087500</v>
      </c>
      <c r="H38" s="214">
        <f t="shared" si="1"/>
        <v>14078700</v>
      </c>
      <c r="I38" s="214">
        <f t="shared" si="1"/>
        <v>16398500</v>
      </c>
      <c r="J38" s="214">
        <f t="shared" si="1"/>
        <v>15520500</v>
      </c>
      <c r="K38" s="214">
        <f t="shared" si="1"/>
        <v>16991500</v>
      </c>
      <c r="L38" s="214">
        <f t="shared" si="1"/>
        <v>15156500</v>
      </c>
      <c r="M38" s="214">
        <f t="shared" si="1"/>
        <v>19333500</v>
      </c>
      <c r="N38" s="214">
        <f t="shared" si="1"/>
        <v>20419500</v>
      </c>
      <c r="O38" s="214">
        <f t="shared" si="1"/>
        <v>13296500</v>
      </c>
      <c r="P38" s="214">
        <f t="shared" si="1"/>
        <v>15733000</v>
      </c>
      <c r="Q38" s="214">
        <f t="shared" si="1"/>
        <v>12568500</v>
      </c>
      <c r="R38" s="214">
        <f t="shared" si="1"/>
        <v>15917000</v>
      </c>
      <c r="S38" s="214">
        <f t="shared" si="1"/>
        <v>20639500</v>
      </c>
      <c r="T38" s="214">
        <f t="shared" si="0"/>
        <v>239095900</v>
      </c>
      <c r="U38" s="218"/>
    </row>
    <row r="41" spans="1:21" ht="20.25" thickBot="1">
      <c r="A41" s="19" t="s">
        <v>47</v>
      </c>
      <c r="E41" s="20"/>
      <c r="I41" s="19" t="s">
        <v>48</v>
      </c>
      <c r="M41" s="20"/>
    </row>
    <row r="42" spans="1:21" ht="57.75" thickBot="1">
      <c r="A42" s="323" t="s">
        <v>49</v>
      </c>
      <c r="B42" s="324"/>
      <c r="C42" s="324"/>
      <c r="D42" s="369"/>
      <c r="E42" s="362" t="s">
        <v>50</v>
      </c>
      <c r="F42" s="364" t="s">
        <v>51</v>
      </c>
      <c r="G42" s="365"/>
      <c r="I42" s="22" t="s">
        <v>49</v>
      </c>
      <c r="J42" s="23"/>
      <c r="K42" s="21" t="s">
        <v>50</v>
      </c>
      <c r="L42" s="22" t="s">
        <v>51</v>
      </c>
      <c r="M42" s="23"/>
      <c r="N42" s="24" t="s">
        <v>52</v>
      </c>
      <c r="O42" s="21" t="s">
        <v>53</v>
      </c>
      <c r="P42" s="21" t="s">
        <v>54</v>
      </c>
    </row>
    <row r="43" spans="1:21" ht="15" thickBot="1">
      <c r="A43" s="323"/>
      <c r="B43" s="324"/>
      <c r="C43" s="324"/>
      <c r="D43" s="369"/>
      <c r="E43" s="363"/>
      <c r="F43" s="26" t="s">
        <v>55</v>
      </c>
      <c r="G43" s="26" t="s">
        <v>56</v>
      </c>
      <c r="I43" s="27"/>
      <c r="J43" s="28"/>
      <c r="K43" s="25"/>
      <c r="L43" s="26" t="s">
        <v>55</v>
      </c>
      <c r="M43" s="26" t="s">
        <v>56</v>
      </c>
      <c r="N43" s="29"/>
      <c r="O43" s="25"/>
      <c r="P43" s="25"/>
    </row>
    <row r="44" spans="1:21" ht="15" thickBot="1">
      <c r="A44" s="298" t="s">
        <v>57</v>
      </c>
      <c r="B44" s="298"/>
      <c r="C44" s="298"/>
      <c r="D44" s="298"/>
      <c r="E44" s="31"/>
      <c r="F44" s="32"/>
      <c r="G44" s="32"/>
      <c r="I44" s="33"/>
      <c r="J44" s="34"/>
      <c r="K44" s="32"/>
      <c r="L44" s="32"/>
      <c r="M44" s="32"/>
      <c r="N44" s="32"/>
      <c r="O44" s="32"/>
      <c r="P44" s="32"/>
    </row>
    <row r="45" spans="1:21" ht="15" thickBot="1">
      <c r="A45" s="298" t="s">
        <v>58</v>
      </c>
      <c r="B45" s="298"/>
      <c r="C45" s="298"/>
      <c r="D45" s="298"/>
      <c r="E45" s="31"/>
      <c r="F45" s="32"/>
      <c r="G45" s="32"/>
      <c r="I45" s="33"/>
      <c r="J45" s="34"/>
      <c r="K45" s="32"/>
      <c r="L45" s="32"/>
      <c r="M45" s="32"/>
      <c r="N45" s="32"/>
      <c r="O45" s="32"/>
      <c r="P45" s="32"/>
    </row>
    <row r="46" spans="1:21" ht="15" thickBot="1">
      <c r="A46" s="298" t="s">
        <v>59</v>
      </c>
      <c r="B46" s="298"/>
      <c r="C46" s="298"/>
      <c r="D46" s="298"/>
      <c r="E46" s="31"/>
      <c r="F46" s="32"/>
      <c r="G46" s="32"/>
      <c r="I46" s="33"/>
      <c r="J46" s="34"/>
      <c r="K46" s="32"/>
      <c r="L46" s="32"/>
      <c r="M46" s="32"/>
      <c r="N46" s="32"/>
      <c r="O46" s="32"/>
      <c r="P46" s="32"/>
    </row>
    <row r="47" spans="1:21" ht="15" thickBot="1">
      <c r="A47" s="298" t="s">
        <v>60</v>
      </c>
      <c r="B47" s="298"/>
      <c r="C47" s="298"/>
      <c r="D47" s="298"/>
      <c r="E47" s="31"/>
      <c r="F47" s="32"/>
      <c r="G47" s="32"/>
      <c r="I47" s="33"/>
      <c r="J47" s="34"/>
      <c r="K47" s="32"/>
      <c r="L47" s="32"/>
      <c r="M47" s="32"/>
      <c r="N47" s="32"/>
      <c r="O47" s="32"/>
      <c r="P47" s="32"/>
    </row>
    <row r="48" spans="1:21" ht="15" thickBot="1">
      <c r="A48" s="298" t="s">
        <v>61</v>
      </c>
      <c r="B48" s="298"/>
      <c r="C48" s="298"/>
      <c r="D48" s="298"/>
      <c r="E48" s="31"/>
      <c r="F48" s="32"/>
      <c r="G48" s="32"/>
      <c r="I48" s="364" t="s">
        <v>62</v>
      </c>
      <c r="J48" s="380"/>
      <c r="K48" s="380"/>
      <c r="L48" s="380"/>
      <c r="M48" s="380"/>
      <c r="N48" s="380"/>
      <c r="O48" s="380"/>
      <c r="P48" s="380"/>
    </row>
    <row r="49" spans="1:7" ht="15" thickBot="1">
      <c r="A49" s="298" t="s">
        <v>63</v>
      </c>
      <c r="B49" s="298"/>
      <c r="C49" s="298"/>
      <c r="D49" s="298"/>
      <c r="E49" s="31"/>
      <c r="F49" s="32"/>
      <c r="G49" s="32"/>
    </row>
    <row r="50" spans="1:7" ht="15" thickBot="1">
      <c r="A50" s="298" t="s">
        <v>64</v>
      </c>
      <c r="B50" s="298"/>
      <c r="C50" s="298"/>
      <c r="D50" s="298"/>
      <c r="E50" s="31"/>
      <c r="F50" s="32"/>
      <c r="G50" s="32"/>
    </row>
    <row r="51" spans="1:7" ht="15" thickBot="1">
      <c r="A51" s="298" t="s">
        <v>65</v>
      </c>
      <c r="B51" s="298"/>
      <c r="C51" s="298"/>
      <c r="D51" s="298"/>
      <c r="E51" s="31"/>
      <c r="F51" s="32"/>
      <c r="G51" s="32"/>
    </row>
    <row r="52" spans="1:7" ht="15" thickBot="1">
      <c r="A52" s="298" t="s">
        <v>66</v>
      </c>
      <c r="B52" s="298"/>
      <c r="C52" s="298"/>
      <c r="D52" s="298"/>
      <c r="E52" s="31"/>
      <c r="F52" s="32"/>
      <c r="G52" s="32"/>
    </row>
    <row r="53" spans="1:7" ht="15" thickBot="1">
      <c r="A53" s="298" t="s">
        <v>67</v>
      </c>
      <c r="B53" s="298"/>
      <c r="C53" s="298"/>
      <c r="D53" s="298"/>
      <c r="E53" s="31"/>
      <c r="F53" s="32"/>
      <c r="G53" s="32"/>
    </row>
    <row r="54" spans="1:7" ht="15.75" thickBot="1">
      <c r="A54" s="298" t="s">
        <v>68</v>
      </c>
      <c r="B54" s="298"/>
      <c r="C54" s="298"/>
      <c r="D54" s="298"/>
      <c r="E54" s="31"/>
      <c r="F54" s="32"/>
      <c r="G54" s="32"/>
    </row>
    <row r="55" spans="1:7" ht="15.75" thickBot="1">
      <c r="A55" s="298" t="s">
        <v>69</v>
      </c>
      <c r="B55" s="298"/>
      <c r="C55" s="298"/>
      <c r="D55" s="298"/>
      <c r="E55" s="31"/>
      <c r="F55" s="32"/>
      <c r="G55" s="32"/>
    </row>
    <row r="59" spans="1:7" ht="15">
      <c r="A59" s="35" t="s">
        <v>70</v>
      </c>
      <c r="B59" s="36"/>
      <c r="C59" s="37"/>
      <c r="D59" s="37"/>
      <c r="E59" s="37"/>
      <c r="F59" s="38"/>
    </row>
    <row r="60" spans="1:7" ht="15">
      <c r="A60" s="326" t="s">
        <v>71</v>
      </c>
      <c r="B60" s="327"/>
      <c r="C60" s="327"/>
      <c r="D60" s="328"/>
      <c r="E60" s="326" t="s">
        <v>72</v>
      </c>
      <c r="F60" s="327"/>
    </row>
    <row r="61" spans="1:7" ht="15">
      <c r="A61" s="333" t="s">
        <v>73</v>
      </c>
      <c r="B61" s="334"/>
      <c r="C61" s="334"/>
      <c r="D61" s="335"/>
      <c r="E61" s="198">
        <v>34731557</v>
      </c>
      <c r="F61" s="199"/>
    </row>
    <row r="62" spans="1:7" ht="15">
      <c r="A62" s="333" t="s">
        <v>74</v>
      </c>
      <c r="B62" s="334"/>
      <c r="C62" s="334"/>
      <c r="D62" s="335"/>
      <c r="E62" s="200">
        <v>22003998.579999998</v>
      </c>
      <c r="F62" s="201"/>
    </row>
    <row r="63" spans="1:7" ht="15">
      <c r="A63" s="333" t="s">
        <v>75</v>
      </c>
      <c r="B63" s="334"/>
      <c r="C63" s="334"/>
      <c r="D63" s="335"/>
      <c r="E63" s="202">
        <v>32628000</v>
      </c>
      <c r="F63" s="203"/>
    </row>
    <row r="64" spans="1:7" ht="15">
      <c r="A64" s="333" t="s">
        <v>76</v>
      </c>
      <c r="B64" s="334"/>
      <c r="C64" s="334"/>
      <c r="D64" s="335"/>
      <c r="E64" s="202">
        <v>0</v>
      </c>
      <c r="F64" s="203"/>
    </row>
    <row r="65" spans="1:6" ht="15">
      <c r="A65" s="333" t="s">
        <v>77</v>
      </c>
      <c r="B65" s="334"/>
      <c r="C65" s="334"/>
      <c r="D65" s="335"/>
      <c r="E65" s="204">
        <v>45010000</v>
      </c>
      <c r="F65" s="205"/>
    </row>
    <row r="66" spans="1:6" ht="15">
      <c r="A66" s="333" t="s">
        <v>78</v>
      </c>
      <c r="B66" s="334"/>
      <c r="C66" s="334"/>
      <c r="D66" s="335"/>
      <c r="E66" s="204">
        <v>245730486</v>
      </c>
      <c r="F66" s="205"/>
    </row>
    <row r="67" spans="1:6" ht="15">
      <c r="A67" s="333" t="s">
        <v>79</v>
      </c>
      <c r="B67" s="334"/>
      <c r="C67" s="334"/>
      <c r="D67" s="335"/>
      <c r="E67" s="206">
        <v>16000000</v>
      </c>
      <c r="F67" s="207"/>
    </row>
    <row r="68" spans="1:6" ht="15">
      <c r="A68" s="333" t="s">
        <v>80</v>
      </c>
      <c r="B68" s="334"/>
      <c r="C68" s="334"/>
      <c r="D68" s="335"/>
      <c r="F68" s="2"/>
    </row>
    <row r="69" spans="1:6" ht="15">
      <c r="A69" s="326" t="s">
        <v>62</v>
      </c>
      <c r="B69" s="327"/>
      <c r="C69" s="327"/>
      <c r="D69" s="328"/>
      <c r="E69" s="208">
        <v>396104041.57999998</v>
      </c>
      <c r="F69" s="209"/>
    </row>
  </sheetData>
  <mergeCells count="51">
    <mergeCell ref="B9:B10"/>
    <mergeCell ref="C9:D9"/>
    <mergeCell ref="C10:D10"/>
    <mergeCell ref="C5:D5"/>
    <mergeCell ref="B6:B8"/>
    <mergeCell ref="C6:D6"/>
    <mergeCell ref="C7:D7"/>
    <mergeCell ref="C8:D8"/>
    <mergeCell ref="B28:D28"/>
    <mergeCell ref="B11:B12"/>
    <mergeCell ref="C11:D11"/>
    <mergeCell ref="C12:D12"/>
    <mergeCell ref="A13:D13"/>
    <mergeCell ref="A17:U17"/>
    <mergeCell ref="B18:D18"/>
    <mergeCell ref="B19:D19"/>
    <mergeCell ref="B24:D24"/>
    <mergeCell ref="B25:D25"/>
    <mergeCell ref="B26:D26"/>
    <mergeCell ref="B27:D27"/>
    <mergeCell ref="B29:D29"/>
    <mergeCell ref="B30:D30"/>
    <mergeCell ref="B31:D31"/>
    <mergeCell ref="A38:D38"/>
    <mergeCell ref="A42:D43"/>
    <mergeCell ref="F42:G42"/>
    <mergeCell ref="A44:D44"/>
    <mergeCell ref="A45:D45"/>
    <mergeCell ref="A46:D46"/>
    <mergeCell ref="A47:D47"/>
    <mergeCell ref="E42:E43"/>
    <mergeCell ref="A62:D62"/>
    <mergeCell ref="I48:P48"/>
    <mergeCell ref="A49:D49"/>
    <mergeCell ref="A50:D50"/>
    <mergeCell ref="A51:D51"/>
    <mergeCell ref="A52:D52"/>
    <mergeCell ref="A53:D53"/>
    <mergeCell ref="A48:D48"/>
    <mergeCell ref="A54:D54"/>
    <mergeCell ref="A55:D55"/>
    <mergeCell ref="A60:D60"/>
    <mergeCell ref="E60:F60"/>
    <mergeCell ref="A61:D61"/>
    <mergeCell ref="A69:D69"/>
    <mergeCell ref="A63:D63"/>
    <mergeCell ref="A64:D64"/>
    <mergeCell ref="A65:D65"/>
    <mergeCell ref="A66:D66"/>
    <mergeCell ref="A67:D67"/>
    <mergeCell ref="A68:D6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8"/>
  <sheetViews>
    <sheetView topLeftCell="C45" zoomScale="85" zoomScaleNormal="85" workbookViewId="0">
      <selection activeCell="F60" sqref="F60:F68"/>
    </sheetView>
  </sheetViews>
  <sheetFormatPr defaultRowHeight="14.25"/>
  <cols>
    <col min="5" max="5" width="48.625" customWidth="1"/>
    <col min="6" max="6" width="19.125" customWidth="1"/>
    <col min="7" max="7" width="18.375" customWidth="1"/>
    <col min="8" max="8" width="18.875" customWidth="1"/>
    <col min="9" max="9" width="16.125" customWidth="1"/>
    <col min="10" max="10" width="15.875" customWidth="1"/>
    <col min="11" max="11" width="20.25" customWidth="1"/>
    <col min="12" max="12" width="24.875" customWidth="1"/>
    <col min="13" max="13" width="21.625" customWidth="1"/>
    <col min="14" max="14" width="21" customWidth="1"/>
    <col min="15" max="16" width="23.375" customWidth="1"/>
    <col min="17" max="17" width="19.625" customWidth="1"/>
    <col min="18" max="18" width="22.75" customWidth="1"/>
    <col min="19" max="19" width="20.25" customWidth="1"/>
    <col min="20" max="20" width="18.375" customWidth="1"/>
    <col min="21" max="21" width="19.75" customWidth="1"/>
    <col min="22" max="22" width="23.375" customWidth="1"/>
    <col min="23" max="23" width="18.625" customWidth="1"/>
    <col min="24" max="24" width="20.25" customWidth="1"/>
  </cols>
  <sheetData>
    <row r="1" spans="2:22" ht="21">
      <c r="C1" s="1"/>
      <c r="D1" s="1"/>
      <c r="E1" s="53" t="s">
        <v>512</v>
      </c>
      <c r="F1" s="53"/>
      <c r="G1" s="53"/>
      <c r="H1" s="53"/>
      <c r="I1" s="53"/>
      <c r="J1" s="53"/>
    </row>
    <row r="3" spans="2:22" ht="15">
      <c r="B3" s="3" t="s">
        <v>1</v>
      </c>
      <c r="C3" s="3"/>
      <c r="D3" s="3"/>
      <c r="E3" s="2"/>
      <c r="F3" s="2"/>
    </row>
    <row r="4" spans="2:22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2">
      <c r="B5" s="5">
        <v>1</v>
      </c>
      <c r="C5" s="304" t="s">
        <v>6</v>
      </c>
      <c r="D5" s="305" t="s">
        <v>85</v>
      </c>
      <c r="E5" s="305"/>
      <c r="F5" s="6">
        <v>18</v>
      </c>
    </row>
    <row r="6" spans="2:22">
      <c r="B6" s="5">
        <v>2</v>
      </c>
      <c r="C6" s="304"/>
      <c r="D6" s="306" t="s">
        <v>8</v>
      </c>
      <c r="E6" s="307"/>
      <c r="F6" s="6">
        <v>10</v>
      </c>
    </row>
    <row r="7" spans="2:22">
      <c r="B7" s="5">
        <v>3</v>
      </c>
      <c r="C7" s="304"/>
      <c r="D7" s="305" t="s">
        <v>86</v>
      </c>
      <c r="E7" s="305"/>
      <c r="F7" s="6">
        <v>18</v>
      </c>
    </row>
    <row r="8" spans="2:22">
      <c r="B8" s="5">
        <v>4</v>
      </c>
      <c r="C8" s="304" t="s">
        <v>10</v>
      </c>
      <c r="D8" s="305" t="s">
        <v>87</v>
      </c>
      <c r="E8" s="305"/>
      <c r="F8" s="6">
        <v>10</v>
      </c>
    </row>
    <row r="9" spans="2:22">
      <c r="B9" s="5">
        <v>5</v>
      </c>
      <c r="C9" s="304"/>
      <c r="D9" s="305" t="s">
        <v>12</v>
      </c>
      <c r="E9" s="305"/>
      <c r="F9" s="6">
        <v>10</v>
      </c>
    </row>
    <row r="10" spans="2:22">
      <c r="B10" s="5">
        <v>6</v>
      </c>
      <c r="C10" s="304" t="s">
        <v>13</v>
      </c>
      <c r="D10" s="306" t="s">
        <v>88</v>
      </c>
      <c r="E10" s="307"/>
      <c r="F10" s="6">
        <v>18</v>
      </c>
    </row>
    <row r="11" spans="2:22">
      <c r="B11" s="5">
        <v>7</v>
      </c>
      <c r="C11" s="304"/>
      <c r="D11" s="306" t="s">
        <v>89</v>
      </c>
      <c r="E11" s="307"/>
      <c r="F11" s="6">
        <v>18</v>
      </c>
    </row>
    <row r="12" spans="2:22" ht="15">
      <c r="B12" s="317" t="s">
        <v>16</v>
      </c>
      <c r="C12" s="317"/>
      <c r="D12" s="317"/>
      <c r="E12" s="317"/>
      <c r="F12" s="5">
        <v>2025</v>
      </c>
    </row>
    <row r="16" spans="2:22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</row>
    <row r="17" spans="2:24" ht="15">
      <c r="B17" s="181" t="s">
        <v>2</v>
      </c>
      <c r="C17" s="446" t="s">
        <v>21</v>
      </c>
      <c r="D17" s="446"/>
      <c r="E17" s="446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1"/>
      <c r="X17" s="181"/>
    </row>
    <row r="18" spans="2:24" ht="15">
      <c r="B18" s="181"/>
      <c r="C18" s="447" t="s">
        <v>377</v>
      </c>
      <c r="D18" s="447"/>
      <c r="E18" s="447"/>
      <c r="F18" s="50" t="s">
        <v>273</v>
      </c>
      <c r="G18" s="50" t="s">
        <v>513</v>
      </c>
      <c r="H18" s="50" t="s">
        <v>514</v>
      </c>
      <c r="I18" s="50" t="s">
        <v>515</v>
      </c>
      <c r="J18" s="50" t="s">
        <v>516</v>
      </c>
      <c r="K18" s="50" t="s">
        <v>517</v>
      </c>
      <c r="L18" s="50" t="s">
        <v>518</v>
      </c>
      <c r="M18" s="50" t="s">
        <v>519</v>
      </c>
      <c r="N18" s="50" t="s">
        <v>520</v>
      </c>
      <c r="O18" s="50" t="s">
        <v>521</v>
      </c>
      <c r="P18" s="50" t="s">
        <v>522</v>
      </c>
      <c r="Q18" s="50" t="s">
        <v>523</v>
      </c>
      <c r="R18" s="50" t="s">
        <v>524</v>
      </c>
      <c r="S18" s="50" t="s">
        <v>525</v>
      </c>
      <c r="T18" s="50" t="s">
        <v>526</v>
      </c>
      <c r="U18" s="50" t="s">
        <v>527</v>
      </c>
      <c r="V18" s="50" t="s">
        <v>528</v>
      </c>
      <c r="W18" s="50" t="s">
        <v>529</v>
      </c>
      <c r="X18" s="50" t="s">
        <v>62</v>
      </c>
    </row>
    <row r="19" spans="2:24" ht="15">
      <c r="B19">
        <v>1</v>
      </c>
      <c r="C19" t="s">
        <v>22</v>
      </c>
      <c r="F19" s="12">
        <v>11040000</v>
      </c>
      <c r="G19" s="12">
        <v>11900000</v>
      </c>
      <c r="H19" s="12">
        <v>4220000</v>
      </c>
      <c r="I19" s="12">
        <v>6094000</v>
      </c>
      <c r="J19" s="12">
        <v>6571000</v>
      </c>
      <c r="K19" s="12">
        <v>4835000</v>
      </c>
      <c r="L19" s="12">
        <v>13360000</v>
      </c>
      <c r="M19" s="12">
        <v>1949000</v>
      </c>
      <c r="N19" s="12">
        <v>8230000</v>
      </c>
      <c r="O19" s="12">
        <v>4445000</v>
      </c>
      <c r="P19" s="12">
        <v>5016000</v>
      </c>
      <c r="Q19" s="12">
        <v>8095000</v>
      </c>
      <c r="R19" s="12">
        <v>7430000</v>
      </c>
      <c r="S19" s="12">
        <v>4235000</v>
      </c>
      <c r="T19" s="12">
        <v>3240000</v>
      </c>
      <c r="U19" s="12">
        <v>4229500</v>
      </c>
      <c r="V19" s="12">
        <v>6630000</v>
      </c>
      <c r="W19" s="12">
        <v>740000</v>
      </c>
      <c r="X19" s="12">
        <f>SUM(F19:W19)</f>
        <v>112259500</v>
      </c>
    </row>
    <row r="20" spans="2:24" ht="15">
      <c r="B20">
        <v>2</v>
      </c>
      <c r="C20" t="s">
        <v>23</v>
      </c>
      <c r="F20" s="12">
        <v>96000</v>
      </c>
      <c r="G20" s="12">
        <v>20000</v>
      </c>
      <c r="H20" s="12">
        <v>96000</v>
      </c>
      <c r="I20" s="12">
        <v>140000</v>
      </c>
      <c r="J20" s="12">
        <v>50000</v>
      </c>
      <c r="K20" s="12">
        <v>104000</v>
      </c>
      <c r="L20" s="12">
        <v>243000</v>
      </c>
      <c r="M20" s="12">
        <v>104000</v>
      </c>
      <c r="N20" s="12">
        <v>0</v>
      </c>
      <c r="O20" s="12">
        <v>96000</v>
      </c>
      <c r="P20" s="12">
        <v>104000</v>
      </c>
      <c r="Q20" s="12">
        <v>134200</v>
      </c>
      <c r="R20" s="12">
        <v>198000</v>
      </c>
      <c r="S20" s="12">
        <v>104000</v>
      </c>
      <c r="T20" s="12">
        <v>25000</v>
      </c>
      <c r="U20" s="12">
        <v>145000</v>
      </c>
      <c r="V20" s="12">
        <v>58000</v>
      </c>
      <c r="W20" s="12">
        <v>0</v>
      </c>
      <c r="X20" s="12">
        <f>SUM(F20:W20)</f>
        <v>1717200</v>
      </c>
    </row>
    <row r="21" spans="2:24" ht="15">
      <c r="B21">
        <v>3</v>
      </c>
      <c r="C21" t="s">
        <v>24</v>
      </c>
      <c r="F21" s="12">
        <v>2520000</v>
      </c>
      <c r="G21" s="12">
        <v>360000</v>
      </c>
      <c r="H21" s="12">
        <v>880000</v>
      </c>
      <c r="I21" s="12">
        <v>360000</v>
      </c>
      <c r="J21" s="12">
        <v>784000</v>
      </c>
      <c r="K21" s="12">
        <v>0</v>
      </c>
      <c r="L21" s="12">
        <v>7624000</v>
      </c>
      <c r="M21" s="12">
        <v>3840000</v>
      </c>
      <c r="N21" s="12">
        <v>0</v>
      </c>
      <c r="O21" s="12">
        <v>1920000</v>
      </c>
      <c r="P21" s="12">
        <v>0</v>
      </c>
      <c r="Q21" s="12">
        <v>3840000</v>
      </c>
      <c r="R21" s="12">
        <v>1440000</v>
      </c>
      <c r="S21" s="12">
        <v>0</v>
      </c>
      <c r="T21" s="12">
        <v>360000</v>
      </c>
      <c r="U21" s="12">
        <v>810000</v>
      </c>
      <c r="V21" s="12">
        <v>0</v>
      </c>
      <c r="W21" s="12">
        <v>0</v>
      </c>
      <c r="X21" s="12">
        <f>SUM(F21:W21)</f>
        <v>24738000</v>
      </c>
    </row>
    <row r="22" spans="2:24" ht="15">
      <c r="B22">
        <v>4</v>
      </c>
      <c r="C22" t="s">
        <v>25</v>
      </c>
      <c r="F22" s="12">
        <v>3010000</v>
      </c>
      <c r="G22" s="12">
        <v>929000</v>
      </c>
      <c r="H22" s="12">
        <v>3767000</v>
      </c>
      <c r="I22" s="12">
        <v>876000</v>
      </c>
      <c r="J22" s="12">
        <v>950000</v>
      </c>
      <c r="K22" s="12">
        <v>686000</v>
      </c>
      <c r="L22" s="12">
        <v>5848000</v>
      </c>
      <c r="M22" s="12">
        <v>766000</v>
      </c>
      <c r="N22" s="12">
        <v>0</v>
      </c>
      <c r="O22" s="12">
        <v>1465000</v>
      </c>
      <c r="P22" s="12">
        <v>406000</v>
      </c>
      <c r="Q22" s="12">
        <v>3167000</v>
      </c>
      <c r="R22" s="12">
        <v>3535000</v>
      </c>
      <c r="S22" s="12">
        <v>286000</v>
      </c>
      <c r="T22" s="12">
        <v>1218000</v>
      </c>
      <c r="U22" s="12">
        <v>2893400</v>
      </c>
      <c r="V22" s="12">
        <v>506000</v>
      </c>
      <c r="W22" s="12">
        <v>0</v>
      </c>
      <c r="X22" s="12">
        <f>SUM(F22:W22)</f>
        <v>30308400</v>
      </c>
    </row>
    <row r="23" spans="2:24" ht="19.5" thickBot="1">
      <c r="B23" s="13" t="s">
        <v>26</v>
      </c>
      <c r="C23" s="461" t="s">
        <v>27</v>
      </c>
      <c r="D23" s="462"/>
      <c r="E23" s="463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19"/>
      <c r="Q23" s="16"/>
      <c r="R23" s="16"/>
      <c r="S23" s="16"/>
      <c r="T23" s="79"/>
      <c r="U23" s="16"/>
      <c r="V23" s="16"/>
      <c r="W23" s="227"/>
      <c r="X23" s="227"/>
    </row>
    <row r="24" spans="2:24" ht="19.5" thickBot="1">
      <c r="B24" s="13" t="s">
        <v>28</v>
      </c>
      <c r="C24" s="461" t="s">
        <v>29</v>
      </c>
      <c r="D24" s="462"/>
      <c r="E24" s="463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227"/>
      <c r="X24" s="227"/>
    </row>
    <row r="25" spans="2:24" ht="19.5" thickBot="1">
      <c r="B25" s="13" t="s">
        <v>30</v>
      </c>
      <c r="C25" s="461" t="s">
        <v>31</v>
      </c>
      <c r="D25" s="462"/>
      <c r="E25" s="463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227"/>
      <c r="X25" s="227"/>
    </row>
    <row r="26" spans="2:24" ht="19.5" thickBot="1">
      <c r="B26" s="13" t="s">
        <v>32</v>
      </c>
      <c r="C26" s="461" t="s">
        <v>33</v>
      </c>
      <c r="D26" s="462"/>
      <c r="E26" s="463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227"/>
      <c r="X26" s="227"/>
    </row>
    <row r="27" spans="2:24" ht="19.5" thickBot="1">
      <c r="B27" s="13" t="s">
        <v>34</v>
      </c>
      <c r="C27" s="461" t="s">
        <v>35</v>
      </c>
      <c r="D27" s="462"/>
      <c r="E27" s="463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227"/>
      <c r="X27" s="227"/>
    </row>
    <row r="28" spans="2:24" ht="19.5" thickBot="1">
      <c r="B28" s="13" t="s">
        <v>36</v>
      </c>
      <c r="C28" s="461" t="s">
        <v>37</v>
      </c>
      <c r="D28" s="462"/>
      <c r="E28" s="463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227"/>
      <c r="X28" s="227"/>
    </row>
    <row r="29" spans="2:24" ht="19.5" thickBot="1">
      <c r="B29" s="13"/>
      <c r="C29" s="461" t="s">
        <v>38</v>
      </c>
      <c r="D29" s="462"/>
      <c r="E29" s="463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227"/>
      <c r="X29" s="227"/>
    </row>
    <row r="30" spans="2:24" ht="19.5" thickBot="1">
      <c r="B30" s="13" t="s">
        <v>39</v>
      </c>
      <c r="C30" s="461" t="s">
        <v>40</v>
      </c>
      <c r="D30" s="462"/>
      <c r="E30" s="463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227"/>
      <c r="X30" s="227"/>
    </row>
    <row r="31" spans="2:24" ht="15">
      <c r="B31">
        <v>5</v>
      </c>
      <c r="C31" t="s">
        <v>41</v>
      </c>
      <c r="F31" s="12">
        <v>0</v>
      </c>
      <c r="G31" s="12">
        <v>2053000</v>
      </c>
      <c r="H31" s="12">
        <v>780000</v>
      </c>
      <c r="I31" s="12">
        <v>1176000</v>
      </c>
      <c r="J31" s="12">
        <v>2400000</v>
      </c>
      <c r="K31" s="12">
        <v>624200</v>
      </c>
      <c r="L31" s="12">
        <v>2880000</v>
      </c>
      <c r="M31" s="12">
        <v>9000</v>
      </c>
      <c r="N31" s="12">
        <v>0</v>
      </c>
      <c r="O31" s="12">
        <v>1885000</v>
      </c>
      <c r="P31" s="12">
        <v>305000</v>
      </c>
      <c r="Q31" s="12">
        <v>0</v>
      </c>
      <c r="R31" s="12">
        <v>0</v>
      </c>
      <c r="S31" s="12">
        <v>624200</v>
      </c>
      <c r="T31" s="12">
        <v>1400000</v>
      </c>
      <c r="U31" s="12">
        <v>1098000</v>
      </c>
      <c r="V31" s="228">
        <v>624200</v>
      </c>
      <c r="W31" s="12">
        <v>0</v>
      </c>
      <c r="X31" s="12">
        <f t="shared" ref="X31:X36" si="0">SUM(F31:W31)</f>
        <v>15858600</v>
      </c>
    </row>
    <row r="32" spans="2:24" ht="15">
      <c r="B32">
        <v>6</v>
      </c>
      <c r="C32" t="s">
        <v>42</v>
      </c>
      <c r="F32" s="12">
        <v>396000</v>
      </c>
      <c r="G32" s="12">
        <v>1261000</v>
      </c>
      <c r="H32" s="12">
        <v>2200000</v>
      </c>
      <c r="I32" s="12">
        <v>2798000</v>
      </c>
      <c r="J32" s="12">
        <v>2798000</v>
      </c>
      <c r="K32" s="12">
        <v>175000</v>
      </c>
      <c r="L32" s="12">
        <v>0</v>
      </c>
      <c r="M32" s="12">
        <v>3650</v>
      </c>
      <c r="N32" s="12">
        <v>0</v>
      </c>
      <c r="O32" s="12">
        <v>2000000</v>
      </c>
      <c r="P32" s="12">
        <v>200000</v>
      </c>
      <c r="Q32" s="12">
        <v>396000</v>
      </c>
      <c r="R32" s="12">
        <v>396000</v>
      </c>
      <c r="S32" s="12">
        <v>155000</v>
      </c>
      <c r="T32" s="12">
        <v>3318000</v>
      </c>
      <c r="U32" s="12">
        <v>2120200</v>
      </c>
      <c r="V32" s="228">
        <v>155000</v>
      </c>
      <c r="W32" s="12">
        <v>471000</v>
      </c>
      <c r="X32" s="12">
        <f t="shared" si="0"/>
        <v>18842850</v>
      </c>
    </row>
    <row r="33" spans="2:24" ht="15">
      <c r="B33">
        <v>7</v>
      </c>
      <c r="C33" t="s">
        <v>43</v>
      </c>
      <c r="F33" s="12">
        <v>940000</v>
      </c>
      <c r="G33" s="12">
        <v>90000</v>
      </c>
      <c r="H33" s="12">
        <v>920000</v>
      </c>
      <c r="I33" s="12">
        <v>90000</v>
      </c>
      <c r="J33" s="12">
        <v>1090000</v>
      </c>
      <c r="K33" s="12">
        <v>0</v>
      </c>
      <c r="L33" s="12">
        <v>300000</v>
      </c>
      <c r="M33" s="12">
        <v>50000</v>
      </c>
      <c r="N33" s="12">
        <v>0</v>
      </c>
      <c r="O33" s="12">
        <v>1300000</v>
      </c>
      <c r="P33" s="12">
        <v>0</v>
      </c>
      <c r="Q33" s="12">
        <v>940000</v>
      </c>
      <c r="R33" s="12">
        <v>940000</v>
      </c>
      <c r="S33" s="12">
        <v>0</v>
      </c>
      <c r="T33" s="12">
        <v>1725000</v>
      </c>
      <c r="U33" s="12">
        <v>1426000</v>
      </c>
      <c r="V33" s="228">
        <v>0</v>
      </c>
      <c r="W33" s="12">
        <v>0</v>
      </c>
      <c r="X33" s="12">
        <f t="shared" si="0"/>
        <v>9811000</v>
      </c>
    </row>
    <row r="34" spans="2:24" ht="15">
      <c r="B34">
        <v>8</v>
      </c>
      <c r="C34" t="s">
        <v>44</v>
      </c>
      <c r="F34" s="12">
        <v>0</v>
      </c>
      <c r="G34" s="12">
        <v>1030000</v>
      </c>
      <c r="H34" s="12">
        <v>912000</v>
      </c>
      <c r="I34" s="12">
        <v>1330000</v>
      </c>
      <c r="J34" s="12">
        <v>1150000</v>
      </c>
      <c r="K34" s="12">
        <v>0</v>
      </c>
      <c r="L34" s="12">
        <v>672000</v>
      </c>
      <c r="M34" s="12">
        <v>0</v>
      </c>
      <c r="N34" s="12">
        <v>0</v>
      </c>
      <c r="O34" s="12">
        <v>740000</v>
      </c>
      <c r="P34" s="12">
        <v>0</v>
      </c>
      <c r="Q34" s="12">
        <v>500000</v>
      </c>
      <c r="R34" s="12">
        <v>0</v>
      </c>
      <c r="S34" s="12">
        <v>0</v>
      </c>
      <c r="T34" s="12">
        <v>1030000</v>
      </c>
      <c r="U34" s="12">
        <v>595000</v>
      </c>
      <c r="V34" s="228">
        <v>350000</v>
      </c>
      <c r="W34" s="12">
        <v>0</v>
      </c>
      <c r="X34" s="12">
        <f t="shared" si="0"/>
        <v>8309000</v>
      </c>
    </row>
    <row r="35" spans="2:24" ht="15">
      <c r="B35">
        <v>9</v>
      </c>
      <c r="C35" t="s">
        <v>45</v>
      </c>
      <c r="F35" s="12">
        <v>0</v>
      </c>
      <c r="G35" s="12">
        <v>0</v>
      </c>
      <c r="H35" s="12">
        <v>0</v>
      </c>
      <c r="I35" s="12">
        <v>0</v>
      </c>
      <c r="J35" s="12">
        <v>568000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228">
        <v>0</v>
      </c>
      <c r="W35" s="12">
        <v>0</v>
      </c>
      <c r="X35" s="12">
        <f t="shared" si="0"/>
        <v>568000</v>
      </c>
    </row>
    <row r="36" spans="2:24" ht="15">
      <c r="B36">
        <v>10</v>
      </c>
      <c r="C36" t="s">
        <v>46</v>
      </c>
      <c r="F36" s="12">
        <v>300000</v>
      </c>
      <c r="G36" s="12">
        <v>320000</v>
      </c>
      <c r="H36" s="12">
        <v>75000</v>
      </c>
      <c r="I36" s="12">
        <v>320000</v>
      </c>
      <c r="J36" s="12">
        <v>340000</v>
      </c>
      <c r="K36" s="12">
        <v>600000</v>
      </c>
      <c r="L36" s="12">
        <v>680000</v>
      </c>
      <c r="M36" s="12">
        <v>600000</v>
      </c>
      <c r="N36" s="12">
        <v>0</v>
      </c>
      <c r="O36" s="12">
        <v>700000</v>
      </c>
      <c r="P36" s="12">
        <v>0</v>
      </c>
      <c r="Q36" s="12">
        <v>300000</v>
      </c>
      <c r="R36" s="12">
        <v>300000</v>
      </c>
      <c r="S36" s="12">
        <v>600000</v>
      </c>
      <c r="T36" s="12">
        <v>320000</v>
      </c>
      <c r="U36" s="12">
        <v>240000</v>
      </c>
      <c r="V36" s="228">
        <v>600000</v>
      </c>
      <c r="W36" s="12">
        <v>600000</v>
      </c>
      <c r="X36" s="12">
        <f t="shared" si="0"/>
        <v>6895000</v>
      </c>
    </row>
    <row r="37" spans="2:24" ht="15.75">
      <c r="B37" s="361" t="s">
        <v>20</v>
      </c>
      <c r="C37" s="361"/>
      <c r="D37" s="361"/>
      <c r="E37" s="361"/>
      <c r="F37" s="229">
        <f t="shared" ref="F37:X37" si="1">SUM(F19:F36)</f>
        <v>18302000</v>
      </c>
      <c r="G37" s="229">
        <f t="shared" si="1"/>
        <v>17963000</v>
      </c>
      <c r="H37" s="229">
        <f t="shared" si="1"/>
        <v>13850000</v>
      </c>
      <c r="I37" s="229">
        <f t="shared" si="1"/>
        <v>13184000</v>
      </c>
      <c r="J37" s="229">
        <f t="shared" si="1"/>
        <v>16701000</v>
      </c>
      <c r="K37" s="229">
        <f t="shared" si="1"/>
        <v>7024200</v>
      </c>
      <c r="L37" s="229">
        <f t="shared" si="1"/>
        <v>31607000</v>
      </c>
      <c r="M37" s="229">
        <f t="shared" si="1"/>
        <v>7321650</v>
      </c>
      <c r="N37" s="229">
        <f t="shared" si="1"/>
        <v>8230000</v>
      </c>
      <c r="O37" s="229">
        <f t="shared" si="1"/>
        <v>14551000</v>
      </c>
      <c r="P37" s="229">
        <f t="shared" si="1"/>
        <v>6031000</v>
      </c>
      <c r="Q37" s="229">
        <f t="shared" si="1"/>
        <v>17372200</v>
      </c>
      <c r="R37" s="229">
        <f t="shared" si="1"/>
        <v>14239000</v>
      </c>
      <c r="S37" s="229">
        <f t="shared" si="1"/>
        <v>6004200</v>
      </c>
      <c r="T37" s="229">
        <f t="shared" si="1"/>
        <v>12636000</v>
      </c>
      <c r="U37" s="229">
        <f t="shared" si="1"/>
        <v>13557100</v>
      </c>
      <c r="V37" s="229">
        <f t="shared" si="1"/>
        <v>8923200</v>
      </c>
      <c r="W37" s="12">
        <f t="shared" si="1"/>
        <v>1811000</v>
      </c>
      <c r="X37" s="12">
        <f t="shared" si="1"/>
        <v>229307550</v>
      </c>
    </row>
    <row r="40" spans="2:24" ht="20.25" thickBot="1">
      <c r="B40" s="19" t="s">
        <v>47</v>
      </c>
      <c r="E40" s="19" t="s">
        <v>47</v>
      </c>
      <c r="F40" s="20"/>
      <c r="J40" s="19" t="s">
        <v>48</v>
      </c>
      <c r="N40" s="20"/>
    </row>
    <row r="41" spans="2:24" ht="43.5" thickBot="1">
      <c r="B41" s="323" t="s">
        <v>49</v>
      </c>
      <c r="C41" s="324"/>
      <c r="D41" s="324"/>
      <c r="E41" s="369"/>
      <c r="F41" s="362" t="s">
        <v>50</v>
      </c>
      <c r="G41" s="364" t="s">
        <v>51</v>
      </c>
      <c r="H41" s="365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24" ht="15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24" ht="15" thickBot="1">
      <c r="B43" s="298" t="s">
        <v>57</v>
      </c>
      <c r="C43" s="298"/>
      <c r="D43" s="298"/>
      <c r="E43" s="298"/>
      <c r="F43" s="31">
        <v>6</v>
      </c>
      <c r="G43" s="32">
        <v>5</v>
      </c>
      <c r="H43" s="32">
        <v>1</v>
      </c>
      <c r="J43" s="33" t="s">
        <v>530</v>
      </c>
      <c r="K43" s="34" t="s">
        <v>531</v>
      </c>
      <c r="L43" s="32">
        <v>6</v>
      </c>
      <c r="M43" s="32">
        <v>5</v>
      </c>
      <c r="N43" s="32">
        <v>1</v>
      </c>
      <c r="O43" s="32">
        <v>18</v>
      </c>
      <c r="P43" s="32">
        <v>12</v>
      </c>
      <c r="Q43" s="32" t="s">
        <v>393</v>
      </c>
    </row>
    <row r="44" spans="2:24" ht="15" thickBot="1">
      <c r="B44" s="298" t="s">
        <v>58</v>
      </c>
      <c r="C44" s="298"/>
      <c r="D44" s="298"/>
      <c r="E44" s="298"/>
      <c r="F44" s="31">
        <v>37</v>
      </c>
      <c r="G44" s="32">
        <v>37</v>
      </c>
      <c r="H44" s="32">
        <v>0</v>
      </c>
      <c r="J44" s="33" t="s">
        <v>168</v>
      </c>
      <c r="K44" s="34"/>
      <c r="L44" s="32">
        <v>14</v>
      </c>
      <c r="M44" s="32">
        <v>14</v>
      </c>
      <c r="N44" s="32">
        <v>0</v>
      </c>
      <c r="O44" s="32">
        <v>18</v>
      </c>
      <c r="P44" s="32">
        <v>4</v>
      </c>
      <c r="Q44" s="32" t="s">
        <v>393</v>
      </c>
    </row>
    <row r="45" spans="2:24" ht="15" thickBot="1">
      <c r="B45" s="298" t="s">
        <v>59</v>
      </c>
      <c r="C45" s="298"/>
      <c r="D45" s="298"/>
      <c r="E45" s="298"/>
      <c r="F45" s="31">
        <v>23</v>
      </c>
      <c r="G45" s="32">
        <v>23</v>
      </c>
      <c r="H45" s="32">
        <v>0</v>
      </c>
      <c r="J45" s="33" t="s">
        <v>169</v>
      </c>
      <c r="K45" s="34"/>
      <c r="L45" s="32">
        <v>37</v>
      </c>
      <c r="M45" s="32">
        <v>37</v>
      </c>
      <c r="N45" s="32">
        <v>0</v>
      </c>
      <c r="O45" s="32">
        <v>54</v>
      </c>
      <c r="P45" s="32">
        <v>17</v>
      </c>
      <c r="Q45" s="32" t="s">
        <v>393</v>
      </c>
    </row>
    <row r="46" spans="2:24" ht="15" thickBot="1">
      <c r="B46" s="298" t="s">
        <v>60</v>
      </c>
      <c r="C46" s="298"/>
      <c r="D46" s="298"/>
      <c r="E46" s="298"/>
      <c r="F46" s="31">
        <v>8</v>
      </c>
      <c r="G46" s="32">
        <v>8</v>
      </c>
      <c r="H46" s="32">
        <v>0</v>
      </c>
      <c r="J46" s="33" t="s">
        <v>371</v>
      </c>
      <c r="K46" s="34"/>
      <c r="L46" s="32">
        <v>4</v>
      </c>
      <c r="M46" s="32">
        <v>4</v>
      </c>
      <c r="N46" s="32">
        <v>0</v>
      </c>
      <c r="O46" s="32">
        <v>18</v>
      </c>
      <c r="P46" s="32">
        <v>14</v>
      </c>
      <c r="Q46" s="32" t="s">
        <v>393</v>
      </c>
    </row>
    <row r="47" spans="2:24" ht="15" thickBot="1">
      <c r="B47" s="298" t="s">
        <v>61</v>
      </c>
      <c r="C47" s="298"/>
      <c r="D47" s="298"/>
      <c r="E47" s="298"/>
      <c r="F47" s="31">
        <v>4</v>
      </c>
      <c r="G47" s="32">
        <v>4</v>
      </c>
      <c r="H47" s="32">
        <v>0</v>
      </c>
      <c r="J47" s="184" t="s">
        <v>472</v>
      </c>
      <c r="L47" s="185">
        <v>8</v>
      </c>
      <c r="M47" s="185">
        <v>8</v>
      </c>
      <c r="N47" s="185">
        <v>0</v>
      </c>
      <c r="O47" s="185">
        <v>18</v>
      </c>
      <c r="P47" s="185">
        <v>10</v>
      </c>
      <c r="Q47" s="185" t="s">
        <v>393</v>
      </c>
    </row>
    <row r="48" spans="2:24" ht="29.25" thickBot="1">
      <c r="B48" s="298" t="s">
        <v>63</v>
      </c>
      <c r="C48" s="298"/>
      <c r="D48" s="298"/>
      <c r="E48" s="298"/>
      <c r="F48" s="31">
        <v>0</v>
      </c>
      <c r="G48" s="32">
        <v>0</v>
      </c>
      <c r="H48" s="32">
        <v>0</v>
      </c>
      <c r="J48" s="184" t="s">
        <v>532</v>
      </c>
      <c r="L48" s="185">
        <v>23</v>
      </c>
      <c r="M48" s="185">
        <v>23</v>
      </c>
      <c r="N48" s="185">
        <v>0</v>
      </c>
      <c r="O48" s="185">
        <v>36</v>
      </c>
      <c r="P48" s="185">
        <v>13</v>
      </c>
      <c r="Q48" s="185" t="s">
        <v>393</v>
      </c>
    </row>
    <row r="49" spans="2:17" ht="29.25" thickBot="1">
      <c r="B49" s="298" t="s">
        <v>64</v>
      </c>
      <c r="C49" s="298"/>
      <c r="D49" s="298"/>
      <c r="E49" s="298"/>
      <c r="F49" s="31">
        <v>30</v>
      </c>
      <c r="G49" s="32">
        <v>30</v>
      </c>
      <c r="H49" s="32">
        <v>0</v>
      </c>
      <c r="J49" s="184" t="s">
        <v>474</v>
      </c>
      <c r="L49" s="185">
        <v>30</v>
      </c>
      <c r="M49" s="185">
        <v>30</v>
      </c>
      <c r="N49" s="185">
        <v>0</v>
      </c>
      <c r="O49" s="185">
        <v>60</v>
      </c>
      <c r="P49" s="185">
        <v>30</v>
      </c>
      <c r="Q49" s="185" t="s">
        <v>393</v>
      </c>
    </row>
    <row r="50" spans="2:17" ht="15" thickBot="1">
      <c r="B50" s="298" t="s">
        <v>65</v>
      </c>
      <c r="C50" s="298"/>
      <c r="D50" s="298"/>
      <c r="E50" s="298"/>
      <c r="F50" s="31">
        <v>14</v>
      </c>
      <c r="G50" s="32">
        <v>14</v>
      </c>
      <c r="H50" s="32">
        <v>0</v>
      </c>
      <c r="J50" s="184" t="s">
        <v>533</v>
      </c>
      <c r="L50" s="185">
        <v>6</v>
      </c>
      <c r="M50" s="185">
        <v>4</v>
      </c>
      <c r="N50" s="185">
        <v>2</v>
      </c>
      <c r="O50" s="185">
        <v>36</v>
      </c>
      <c r="P50" s="185">
        <v>30</v>
      </c>
      <c r="Q50" s="185" t="s">
        <v>393</v>
      </c>
    </row>
    <row r="51" spans="2:17" ht="15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>
        <v>0</v>
      </c>
      <c r="J51" s="184" t="s">
        <v>534</v>
      </c>
      <c r="L51" s="185">
        <v>0</v>
      </c>
      <c r="M51" s="185">
        <v>0</v>
      </c>
      <c r="N51" s="185">
        <v>0</v>
      </c>
      <c r="O51" s="185">
        <v>18</v>
      </c>
      <c r="P51" s="185">
        <v>0</v>
      </c>
      <c r="Q51" s="185" t="s">
        <v>393</v>
      </c>
    </row>
    <row r="52" spans="2:17" ht="15" thickBot="1">
      <c r="B52" s="298" t="s">
        <v>67</v>
      </c>
      <c r="C52" s="298"/>
      <c r="D52" s="298"/>
      <c r="E52" s="298"/>
      <c r="F52" s="31"/>
      <c r="G52" s="32"/>
      <c r="H52" s="32"/>
      <c r="J52" s="364" t="s">
        <v>62</v>
      </c>
      <c r="K52" s="380"/>
      <c r="L52" s="380"/>
      <c r="M52" s="380"/>
      <c r="N52" s="380"/>
      <c r="O52" s="380"/>
      <c r="P52" s="380"/>
      <c r="Q52" s="380"/>
    </row>
    <row r="53" spans="2:17" ht="15.75" thickBot="1">
      <c r="B53" s="298" t="s">
        <v>68</v>
      </c>
      <c r="C53" s="298"/>
      <c r="D53" s="298"/>
      <c r="E53" s="298"/>
      <c r="F53" s="31">
        <v>6</v>
      </c>
      <c r="G53" s="32">
        <v>4</v>
      </c>
      <c r="H53" s="32">
        <v>2</v>
      </c>
    </row>
    <row r="54" spans="2:17" ht="15.75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>
        <v>0</v>
      </c>
    </row>
    <row r="58" spans="2:17" ht="15">
      <c r="B58" s="35" t="s">
        <v>70</v>
      </c>
      <c r="C58" s="36"/>
      <c r="D58" s="37"/>
      <c r="E58" s="37"/>
      <c r="F58" s="37"/>
      <c r="G58" s="38"/>
    </row>
    <row r="59" spans="2:17" ht="15">
      <c r="B59" s="326" t="s">
        <v>71</v>
      </c>
      <c r="C59" s="327"/>
      <c r="D59" s="327"/>
      <c r="E59" s="328"/>
      <c r="F59" s="326" t="s">
        <v>72</v>
      </c>
      <c r="G59" s="327"/>
    </row>
    <row r="60" spans="2:17" ht="15">
      <c r="B60" s="333" t="s">
        <v>73</v>
      </c>
      <c r="C60" s="334"/>
      <c r="D60" s="334"/>
      <c r="E60" s="335"/>
      <c r="F60" s="220">
        <v>6015000</v>
      </c>
      <c r="G60" s="221"/>
    </row>
    <row r="61" spans="2:17" ht="15">
      <c r="B61" s="333" t="s">
        <v>74</v>
      </c>
      <c r="C61" s="334"/>
      <c r="D61" s="334"/>
      <c r="E61" s="335"/>
      <c r="F61" s="222">
        <v>7565900</v>
      </c>
      <c r="G61" s="223"/>
    </row>
    <row r="62" spans="2:17" ht="15">
      <c r="B62" s="333" t="s">
        <v>75</v>
      </c>
      <c r="C62" s="334"/>
      <c r="D62" s="334"/>
      <c r="E62" s="335"/>
      <c r="F62" s="222">
        <v>2021502</v>
      </c>
      <c r="G62" s="223"/>
    </row>
    <row r="63" spans="2:17" ht="15">
      <c r="B63" s="333" t="s">
        <v>76</v>
      </c>
      <c r="C63" s="334"/>
      <c r="D63" s="334"/>
      <c r="E63" s="335"/>
      <c r="F63" s="222">
        <v>38250</v>
      </c>
      <c r="G63" s="223"/>
    </row>
    <row r="64" spans="2:17" ht="15">
      <c r="B64" s="333" t="s">
        <v>77</v>
      </c>
      <c r="C64" s="334"/>
      <c r="D64" s="334"/>
      <c r="E64" s="335"/>
      <c r="F64" s="222">
        <v>3256064</v>
      </c>
      <c r="G64" s="223"/>
    </row>
    <row r="65" spans="2:7" ht="15">
      <c r="B65" s="333" t="s">
        <v>78</v>
      </c>
      <c r="C65" s="334"/>
      <c r="D65" s="334"/>
      <c r="E65" s="335"/>
      <c r="F65" s="222">
        <v>6407618</v>
      </c>
      <c r="G65" s="223"/>
    </row>
    <row r="66" spans="2:7" ht="15">
      <c r="B66" s="333" t="s">
        <v>79</v>
      </c>
      <c r="C66" s="334"/>
      <c r="D66" s="334"/>
      <c r="E66" s="335"/>
      <c r="F66" s="224">
        <v>36000</v>
      </c>
      <c r="G66" s="225"/>
    </row>
    <row r="67" spans="2:7" ht="15">
      <c r="B67" s="333" t="s">
        <v>80</v>
      </c>
      <c r="C67" s="334"/>
      <c r="D67" s="334"/>
      <c r="E67" s="335"/>
      <c r="F67" s="226"/>
      <c r="G67" s="209"/>
    </row>
    <row r="68" spans="2:7" ht="15">
      <c r="B68" s="326" t="s">
        <v>62</v>
      </c>
      <c r="C68" s="327"/>
      <c r="D68" s="327"/>
      <c r="E68" s="328"/>
      <c r="F68" s="97">
        <f>SUM(F60:F67)</f>
        <v>25340334</v>
      </c>
      <c r="G68" s="98"/>
    </row>
  </sheetData>
  <mergeCells count="51">
    <mergeCell ref="C8:C9"/>
    <mergeCell ref="D8:E8"/>
    <mergeCell ref="D9:E9"/>
    <mergeCell ref="D4:E4"/>
    <mergeCell ref="C5:C7"/>
    <mergeCell ref="D5:E5"/>
    <mergeCell ref="D6:E6"/>
    <mergeCell ref="D7:E7"/>
    <mergeCell ref="C27:E27"/>
    <mergeCell ref="C10:C11"/>
    <mergeCell ref="D10:E10"/>
    <mergeCell ref="D11:E11"/>
    <mergeCell ref="B12:E12"/>
    <mergeCell ref="B16:V16"/>
    <mergeCell ref="C17:E17"/>
    <mergeCell ref="C18:E18"/>
    <mergeCell ref="C23:E23"/>
    <mergeCell ref="C24:E24"/>
    <mergeCell ref="C25:E25"/>
    <mergeCell ref="C26:E26"/>
    <mergeCell ref="C28:E28"/>
    <mergeCell ref="C29:E29"/>
    <mergeCell ref="C30:E30"/>
    <mergeCell ref="B37:E37"/>
    <mergeCell ref="B41:E42"/>
    <mergeCell ref="B53:E53"/>
    <mergeCell ref="B54:E54"/>
    <mergeCell ref="B59:E59"/>
    <mergeCell ref="J52:Q52"/>
    <mergeCell ref="G41:H41"/>
    <mergeCell ref="B43:E43"/>
    <mergeCell ref="B44:E44"/>
    <mergeCell ref="B45:E45"/>
    <mergeCell ref="B46:E46"/>
    <mergeCell ref="B47:E47"/>
    <mergeCell ref="F41:F42"/>
    <mergeCell ref="B48:E48"/>
    <mergeCell ref="B49:E49"/>
    <mergeCell ref="B50:E50"/>
    <mergeCell ref="B51:E51"/>
    <mergeCell ref="B52:E52"/>
    <mergeCell ref="F59:G59"/>
    <mergeCell ref="B60:E60"/>
    <mergeCell ref="B68:E68"/>
    <mergeCell ref="B62:E62"/>
    <mergeCell ref="B63:E63"/>
    <mergeCell ref="B64:E64"/>
    <mergeCell ref="B65:E65"/>
    <mergeCell ref="B66:E66"/>
    <mergeCell ref="B67:E67"/>
    <mergeCell ref="B61:E6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Y79"/>
  <sheetViews>
    <sheetView showGridLines="0" topLeftCell="A42" workbookViewId="0">
      <selection activeCell="H53" sqref="H53:H60"/>
    </sheetView>
  </sheetViews>
  <sheetFormatPr defaultColWidth="10.25" defaultRowHeight="14.25"/>
  <cols>
    <col min="2" max="2" width="5.625" customWidth="1"/>
    <col min="3" max="3" width="10.25" customWidth="1"/>
    <col min="4" max="4" width="10.125" customWidth="1"/>
    <col min="5" max="5" width="36.75" customWidth="1"/>
    <col min="6" max="6" width="20.125" customWidth="1"/>
    <col min="7" max="7" width="20.25" customWidth="1"/>
    <col min="8" max="8" width="18.375" customWidth="1"/>
    <col min="9" max="9" width="18.875" customWidth="1"/>
    <col min="10" max="10" width="18" customWidth="1"/>
    <col min="11" max="12" width="17.875" customWidth="1"/>
    <col min="13" max="13" width="18.875" customWidth="1"/>
    <col min="14" max="14" width="18" customWidth="1"/>
    <col min="15" max="15" width="19.625" customWidth="1"/>
    <col min="16" max="16" width="17.875" customWidth="1"/>
    <col min="17" max="17" width="18.875" customWidth="1"/>
    <col min="18" max="18" width="17.375" customWidth="1"/>
    <col min="19" max="19" width="20" customWidth="1"/>
    <col min="20" max="20" width="19" customWidth="1"/>
    <col min="21" max="21" width="16.125" customWidth="1"/>
    <col min="22" max="22" width="16.25" customWidth="1"/>
    <col min="23" max="23" width="18.625" customWidth="1"/>
    <col min="24" max="24" width="20.25" customWidth="1"/>
    <col min="25" max="25" width="17.125" customWidth="1"/>
  </cols>
  <sheetData>
    <row r="1" spans="2:24" ht="21">
      <c r="C1" s="1" t="s">
        <v>0</v>
      </c>
      <c r="D1" s="1"/>
      <c r="E1" s="53" t="s">
        <v>536</v>
      </c>
      <c r="F1" s="53"/>
      <c r="G1" s="53"/>
      <c r="H1" s="53"/>
      <c r="I1" s="53"/>
      <c r="J1" s="53"/>
    </row>
    <row r="3" spans="2:24" ht="15">
      <c r="B3" s="3" t="s">
        <v>1</v>
      </c>
      <c r="C3" s="3"/>
      <c r="D3" s="3"/>
      <c r="E3" s="2"/>
      <c r="F3" s="2"/>
    </row>
    <row r="4" spans="2:24" ht="15">
      <c r="B4" s="234" t="s">
        <v>2</v>
      </c>
      <c r="C4" s="234" t="s">
        <v>3</v>
      </c>
      <c r="D4" s="485" t="s">
        <v>4</v>
      </c>
      <c r="E4" s="485"/>
      <c r="F4" s="234" t="s">
        <v>5</v>
      </c>
    </row>
    <row r="5" spans="2:24" ht="30" customHeight="1">
      <c r="B5" s="5">
        <v>1</v>
      </c>
      <c r="C5" s="484" t="s">
        <v>6</v>
      </c>
      <c r="D5" s="305" t="s">
        <v>85</v>
      </c>
      <c r="E5" s="305"/>
      <c r="F5" s="6">
        <v>19</v>
      </c>
    </row>
    <row r="6" spans="2:24" ht="30" customHeight="1">
      <c r="B6" s="5">
        <v>2</v>
      </c>
      <c r="C6" s="484"/>
      <c r="D6" s="306" t="s">
        <v>8</v>
      </c>
      <c r="E6" s="307"/>
      <c r="F6" s="6">
        <v>11</v>
      </c>
    </row>
    <row r="7" spans="2:24" ht="21.6" customHeight="1">
      <c r="B7" s="5">
        <v>3</v>
      </c>
      <c r="C7" s="484"/>
      <c r="D7" s="305" t="s">
        <v>86</v>
      </c>
      <c r="E7" s="305"/>
      <c r="F7" s="6">
        <v>19</v>
      </c>
    </row>
    <row r="8" spans="2:24" ht="27.6" customHeight="1">
      <c r="B8" s="5">
        <v>4</v>
      </c>
      <c r="C8" s="484" t="s">
        <v>10</v>
      </c>
      <c r="D8" s="305" t="s">
        <v>87</v>
      </c>
      <c r="E8" s="305"/>
      <c r="F8" s="6">
        <v>11</v>
      </c>
    </row>
    <row r="9" spans="2:24" ht="20.45" customHeight="1">
      <c r="B9" s="5">
        <v>5</v>
      </c>
      <c r="C9" s="484"/>
      <c r="D9" s="305" t="s">
        <v>12</v>
      </c>
      <c r="E9" s="305"/>
      <c r="F9" s="6">
        <v>11</v>
      </c>
    </row>
    <row r="10" spans="2:24" ht="15.6" customHeight="1">
      <c r="B10" s="5">
        <v>6</v>
      </c>
      <c r="C10" s="484" t="s">
        <v>13</v>
      </c>
      <c r="D10" s="306" t="s">
        <v>88</v>
      </c>
      <c r="E10" s="307"/>
      <c r="F10" s="6">
        <v>19</v>
      </c>
    </row>
    <row r="11" spans="2:24" ht="21" customHeight="1">
      <c r="B11" s="5">
        <v>7</v>
      </c>
      <c r="C11" s="484"/>
      <c r="D11" s="306" t="s">
        <v>89</v>
      </c>
      <c r="E11" s="307"/>
      <c r="F11" s="6"/>
    </row>
    <row r="12" spans="2:24" ht="15">
      <c r="B12" s="317" t="s">
        <v>16</v>
      </c>
      <c r="C12" s="317"/>
      <c r="D12" s="317"/>
      <c r="E12" s="317"/>
      <c r="F12" s="5">
        <v>2025</v>
      </c>
    </row>
    <row r="16" spans="2:24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</row>
    <row r="17" spans="2:25" ht="14.45" customHeight="1">
      <c r="B17" s="479" t="s">
        <v>2</v>
      </c>
      <c r="C17" s="481" t="s">
        <v>172</v>
      </c>
      <c r="D17" s="482"/>
      <c r="E17" s="483"/>
      <c r="F17" s="54" t="s">
        <v>338</v>
      </c>
      <c r="G17" s="55" t="s">
        <v>537</v>
      </c>
      <c r="H17" s="55" t="s">
        <v>538</v>
      </c>
      <c r="I17" s="54" t="s">
        <v>539</v>
      </c>
      <c r="J17" s="54" t="s">
        <v>540</v>
      </c>
      <c r="K17" s="54" t="s">
        <v>541</v>
      </c>
      <c r="L17" s="54" t="s">
        <v>542</v>
      </c>
      <c r="M17" s="54" t="s">
        <v>543</v>
      </c>
      <c r="N17" s="54" t="s">
        <v>544</v>
      </c>
      <c r="O17" s="54" t="s">
        <v>545</v>
      </c>
      <c r="P17" s="54" t="s">
        <v>542</v>
      </c>
      <c r="Q17" s="54" t="s">
        <v>546</v>
      </c>
      <c r="R17" s="54" t="s">
        <v>547</v>
      </c>
      <c r="S17" s="54" t="s">
        <v>548</v>
      </c>
      <c r="T17" s="54" t="s">
        <v>549</v>
      </c>
      <c r="U17" s="54" t="s">
        <v>550</v>
      </c>
      <c r="V17" s="54" t="s">
        <v>547</v>
      </c>
      <c r="W17" s="55" t="s">
        <v>338</v>
      </c>
      <c r="X17" s="54" t="s">
        <v>551</v>
      </c>
      <c r="Y17" s="52" t="s">
        <v>62</v>
      </c>
    </row>
    <row r="18" spans="2:25" ht="15.6" customHeight="1">
      <c r="B18" s="480"/>
      <c r="C18" s="357" t="s">
        <v>21</v>
      </c>
      <c r="D18" s="358"/>
      <c r="E18" s="359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245"/>
    </row>
    <row r="19" spans="2:25" ht="18.75">
      <c r="B19" s="7">
        <v>1</v>
      </c>
      <c r="C19" s="347" t="s">
        <v>22</v>
      </c>
      <c r="D19" s="348"/>
      <c r="E19" s="360"/>
      <c r="F19" s="246">
        <v>630000</v>
      </c>
      <c r="G19" s="247">
        <v>400000</v>
      </c>
      <c r="H19" s="246">
        <v>935000</v>
      </c>
      <c r="I19" s="248">
        <v>1045000</v>
      </c>
      <c r="J19" s="249">
        <v>1676000</v>
      </c>
      <c r="K19" s="246">
        <v>3730000</v>
      </c>
      <c r="L19" s="246">
        <v>19550</v>
      </c>
      <c r="M19" s="248">
        <v>1738000</v>
      </c>
      <c r="N19" s="248">
        <v>4567000</v>
      </c>
      <c r="O19" s="248">
        <v>1340000</v>
      </c>
      <c r="P19" s="250">
        <v>2755000</v>
      </c>
      <c r="Q19" s="248">
        <v>19600</v>
      </c>
      <c r="R19" s="246">
        <v>1932000</v>
      </c>
      <c r="S19" s="246">
        <v>3747000</v>
      </c>
      <c r="T19" s="251">
        <v>9805000</v>
      </c>
      <c r="U19" s="214">
        <v>2207000</v>
      </c>
      <c r="V19" s="248">
        <v>2167000</v>
      </c>
      <c r="W19" s="248">
        <v>3895000</v>
      </c>
      <c r="X19" s="252">
        <v>0</v>
      </c>
      <c r="Y19" s="12">
        <f>SUM(F19:X19)</f>
        <v>42608150</v>
      </c>
    </row>
    <row r="20" spans="2:25" ht="18.75">
      <c r="B20" s="7">
        <v>2</v>
      </c>
      <c r="C20" s="347" t="s">
        <v>23</v>
      </c>
      <c r="D20" s="348"/>
      <c r="E20" s="360"/>
      <c r="F20" s="246">
        <v>240000</v>
      </c>
      <c r="G20" s="247">
        <v>252000</v>
      </c>
      <c r="H20" s="246">
        <v>40000</v>
      </c>
      <c r="I20" s="248">
        <v>380000</v>
      </c>
      <c r="J20" s="249">
        <v>65000</v>
      </c>
      <c r="K20" s="246">
        <v>654000</v>
      </c>
      <c r="L20" s="246">
        <v>85000</v>
      </c>
      <c r="M20" s="248">
        <v>105000</v>
      </c>
      <c r="N20" s="248">
        <v>270000</v>
      </c>
      <c r="O20" s="248">
        <v>130000</v>
      </c>
      <c r="P20" s="250">
        <v>95000</v>
      </c>
      <c r="Q20" s="248">
        <v>85000</v>
      </c>
      <c r="R20" s="246">
        <v>100000</v>
      </c>
      <c r="S20" s="246">
        <v>100000</v>
      </c>
      <c r="T20" s="251">
        <v>150000</v>
      </c>
      <c r="U20" s="253">
        <v>120000</v>
      </c>
      <c r="V20" s="248">
        <v>198000</v>
      </c>
      <c r="W20" s="248">
        <v>150000</v>
      </c>
      <c r="X20" s="252"/>
      <c r="Y20" s="12">
        <f t="shared" ref="Y20:Y37" si="0">SUM(F20:X20)</f>
        <v>3219000</v>
      </c>
    </row>
    <row r="21" spans="2:25" ht="18.75">
      <c r="B21" s="7">
        <v>3</v>
      </c>
      <c r="C21" s="347" t="s">
        <v>24</v>
      </c>
      <c r="D21" s="348"/>
      <c r="E21" s="360"/>
      <c r="F21" s="246">
        <v>4200000</v>
      </c>
      <c r="G21" s="247">
        <v>540000</v>
      </c>
      <c r="H21" s="246">
        <v>1240000</v>
      </c>
      <c r="I21" s="248">
        <v>1672000</v>
      </c>
      <c r="J21" s="249">
        <v>2770000</v>
      </c>
      <c r="K21" s="246">
        <v>1210000</v>
      </c>
      <c r="L21" s="246">
        <v>2050000</v>
      </c>
      <c r="M21" s="248">
        <v>2480000</v>
      </c>
      <c r="N21" s="248">
        <v>3260000</v>
      </c>
      <c r="O21" s="248">
        <v>2530000</v>
      </c>
      <c r="P21" s="250">
        <v>2050000</v>
      </c>
      <c r="Q21" s="248">
        <v>3250000</v>
      </c>
      <c r="R21" s="246">
        <v>7590000</v>
      </c>
      <c r="S21" s="246">
        <v>290000</v>
      </c>
      <c r="T21" s="251">
        <v>3250000</v>
      </c>
      <c r="U21" s="246">
        <v>4850000</v>
      </c>
      <c r="V21" s="248">
        <v>5370000</v>
      </c>
      <c r="W21" s="248">
        <v>2050000</v>
      </c>
      <c r="X21" s="252"/>
      <c r="Y21" s="12">
        <f t="shared" si="0"/>
        <v>50652000</v>
      </c>
    </row>
    <row r="22" spans="2:25" ht="18.75">
      <c r="B22" s="7">
        <v>4</v>
      </c>
      <c r="C22" s="347" t="s">
        <v>25</v>
      </c>
      <c r="D22" s="348"/>
      <c r="E22" s="349"/>
      <c r="F22" s="246">
        <v>660000</v>
      </c>
      <c r="G22" s="247">
        <f>G23+G24+G25+G26+G27+G28+G29+G30</f>
        <v>1300000</v>
      </c>
      <c r="H22" s="247">
        <f t="shared" ref="H22:W22" si="1">H23+H24+H25+H26+H27+H28+H29+H30</f>
        <v>3618500</v>
      </c>
      <c r="I22" s="247">
        <f t="shared" si="1"/>
        <v>8590300</v>
      </c>
      <c r="J22" s="247">
        <f t="shared" si="1"/>
        <v>4384000</v>
      </c>
      <c r="K22" s="247">
        <f t="shared" si="1"/>
        <v>4384000</v>
      </c>
      <c r="L22" s="247">
        <f t="shared" si="1"/>
        <v>4484000</v>
      </c>
      <c r="M22" s="247">
        <f t="shared" si="1"/>
        <v>2748500</v>
      </c>
      <c r="N22" s="247">
        <f t="shared" si="1"/>
        <v>5183500</v>
      </c>
      <c r="O22" s="247">
        <f t="shared" si="1"/>
        <v>2910000</v>
      </c>
      <c r="P22" s="247">
        <f t="shared" si="1"/>
        <v>4384000</v>
      </c>
      <c r="Q22" s="247">
        <f t="shared" si="1"/>
        <v>3644000</v>
      </c>
      <c r="R22" s="247">
        <f t="shared" si="1"/>
        <v>1719000</v>
      </c>
      <c r="S22" s="247">
        <f t="shared" si="1"/>
        <v>4030000</v>
      </c>
      <c r="T22" s="247">
        <f t="shared" si="1"/>
        <v>3853000</v>
      </c>
      <c r="U22" s="247">
        <f t="shared" si="1"/>
        <v>3204000</v>
      </c>
      <c r="V22" s="247">
        <f t="shared" si="1"/>
        <v>2153500</v>
      </c>
      <c r="W22" s="247">
        <f t="shared" si="1"/>
        <v>4710000</v>
      </c>
      <c r="X22" s="252"/>
      <c r="Y22" s="12">
        <f t="shared" si="0"/>
        <v>65960300</v>
      </c>
    </row>
    <row r="23" spans="2:25" ht="18.75">
      <c r="B23" s="13" t="s">
        <v>26</v>
      </c>
      <c r="D23" s="235" t="s">
        <v>27</v>
      </c>
      <c r="E23" s="236"/>
      <c r="F23" s="246">
        <v>660000</v>
      </c>
      <c r="G23" s="237"/>
      <c r="H23" s="237">
        <v>1000000</v>
      </c>
      <c r="I23" s="237">
        <v>3989000</v>
      </c>
      <c r="J23" s="237">
        <v>1000000</v>
      </c>
      <c r="K23" s="237">
        <v>1000000</v>
      </c>
      <c r="L23" s="237">
        <v>1000000</v>
      </c>
      <c r="M23" s="237">
        <v>1000000</v>
      </c>
      <c r="N23" s="237">
        <v>3130000</v>
      </c>
      <c r="O23" s="237">
        <v>1000000</v>
      </c>
      <c r="P23" s="237">
        <v>1000000</v>
      </c>
      <c r="Q23" s="237">
        <v>1080000</v>
      </c>
      <c r="R23" s="237">
        <v>430000</v>
      </c>
      <c r="S23" s="237">
        <v>550000</v>
      </c>
      <c r="T23" s="237">
        <v>430000</v>
      </c>
      <c r="U23" s="237">
        <v>550000</v>
      </c>
      <c r="V23" s="237">
        <v>640000</v>
      </c>
      <c r="W23" s="237">
        <v>1180000</v>
      </c>
      <c r="X23" s="237"/>
      <c r="Y23" s="12">
        <f t="shared" si="0"/>
        <v>19639000</v>
      </c>
    </row>
    <row r="24" spans="2:25" ht="18.75">
      <c r="B24" s="13" t="s">
        <v>28</v>
      </c>
      <c r="D24" s="235" t="s">
        <v>29</v>
      </c>
      <c r="E24" s="236"/>
      <c r="F24" s="248"/>
      <c r="G24" s="237"/>
      <c r="H24" s="237">
        <v>1234500</v>
      </c>
      <c r="I24" s="237">
        <v>2400000</v>
      </c>
      <c r="J24" s="237">
        <v>1770000</v>
      </c>
      <c r="K24" s="237">
        <v>1770000</v>
      </c>
      <c r="L24" s="237">
        <v>1770000</v>
      </c>
      <c r="M24" s="237">
        <v>1168500</v>
      </c>
      <c r="N24" s="237">
        <v>810000</v>
      </c>
      <c r="O24" s="237">
        <v>810000</v>
      </c>
      <c r="P24" s="237">
        <v>1770000</v>
      </c>
      <c r="Q24" s="237">
        <v>950000</v>
      </c>
      <c r="R24" s="237">
        <v>639000</v>
      </c>
      <c r="S24" s="237">
        <v>950000</v>
      </c>
      <c r="T24" s="237">
        <v>1770000</v>
      </c>
      <c r="U24" s="237">
        <v>950000</v>
      </c>
      <c r="V24" s="237">
        <v>70000</v>
      </c>
      <c r="W24" s="237">
        <v>1770000</v>
      </c>
      <c r="X24" s="237"/>
      <c r="Y24" s="12">
        <f t="shared" si="0"/>
        <v>20602000</v>
      </c>
    </row>
    <row r="25" spans="2:25" ht="18.75">
      <c r="B25" s="13" t="s">
        <v>30</v>
      </c>
      <c r="D25" s="235" t="s">
        <v>31</v>
      </c>
      <c r="E25" s="236"/>
      <c r="F25" s="248"/>
      <c r="G25" s="237">
        <v>230000</v>
      </c>
      <c r="H25" s="237"/>
      <c r="I25" s="237">
        <v>375000</v>
      </c>
      <c r="J25" s="237">
        <v>230000</v>
      </c>
      <c r="K25" s="237">
        <v>230000</v>
      </c>
      <c r="L25" s="237">
        <v>230000</v>
      </c>
      <c r="M25" s="237">
        <v>230000</v>
      </c>
      <c r="N25" s="237">
        <v>360000</v>
      </c>
      <c r="O25" s="237">
        <v>230000</v>
      </c>
      <c r="P25" s="237">
        <v>230000</v>
      </c>
      <c r="Q25" s="237">
        <v>230000</v>
      </c>
      <c r="R25" s="237">
        <v>230000</v>
      </c>
      <c r="S25" s="237">
        <v>280000</v>
      </c>
      <c r="T25" s="237">
        <v>95000</v>
      </c>
      <c r="U25" s="237">
        <v>280000</v>
      </c>
      <c r="V25" s="237">
        <v>360000</v>
      </c>
      <c r="W25" s="237">
        <v>230000</v>
      </c>
      <c r="X25" s="237"/>
      <c r="Y25" s="12">
        <f t="shared" si="0"/>
        <v>4050000</v>
      </c>
    </row>
    <row r="26" spans="2:25" ht="18.75">
      <c r="B26" s="13" t="s">
        <v>32</v>
      </c>
      <c r="D26" s="235" t="s">
        <v>33</v>
      </c>
      <c r="E26" s="236"/>
      <c r="F26" s="248"/>
      <c r="G26" s="237">
        <v>0</v>
      </c>
      <c r="H26" s="237"/>
      <c r="I26" s="237">
        <v>690000</v>
      </c>
      <c r="J26" s="237">
        <v>0</v>
      </c>
      <c r="K26" s="237">
        <v>0</v>
      </c>
      <c r="L26" s="237">
        <v>0</v>
      </c>
      <c r="M26" s="237">
        <v>0</v>
      </c>
      <c r="N26" s="237">
        <v>480000</v>
      </c>
      <c r="O26" s="237">
        <v>480000</v>
      </c>
      <c r="P26" s="237">
        <v>0</v>
      </c>
      <c r="Q26" s="237">
        <v>0</v>
      </c>
      <c r="R26" s="237">
        <v>0</v>
      </c>
      <c r="S26" s="237">
        <v>0</v>
      </c>
      <c r="T26" s="237">
        <v>174000</v>
      </c>
      <c r="U26" s="237">
        <v>0</v>
      </c>
      <c r="V26" s="237">
        <v>480000</v>
      </c>
      <c r="W26" s="237">
        <v>146000</v>
      </c>
      <c r="X26" s="237"/>
      <c r="Y26" s="12">
        <f t="shared" si="0"/>
        <v>2450000</v>
      </c>
    </row>
    <row r="27" spans="2:25" ht="18.75">
      <c r="B27" s="13" t="s">
        <v>34</v>
      </c>
      <c r="D27" s="235" t="s">
        <v>35</v>
      </c>
      <c r="E27" s="236"/>
      <c r="F27" s="248"/>
      <c r="G27" s="237">
        <v>240000</v>
      </c>
      <c r="H27" s="237">
        <v>840000</v>
      </c>
      <c r="I27" s="237">
        <v>673500</v>
      </c>
      <c r="J27" s="237">
        <v>840000</v>
      </c>
      <c r="K27" s="237">
        <v>840000</v>
      </c>
      <c r="L27" s="237">
        <v>840000</v>
      </c>
      <c r="M27" s="237">
        <v>0</v>
      </c>
      <c r="N27" s="237">
        <v>133500</v>
      </c>
      <c r="O27" s="237">
        <v>120000</v>
      </c>
      <c r="P27" s="237">
        <v>840000</v>
      </c>
      <c r="Q27" s="237">
        <v>840000</v>
      </c>
      <c r="R27" s="237">
        <v>240000</v>
      </c>
      <c r="S27" s="237">
        <v>1026000</v>
      </c>
      <c r="T27" s="237">
        <v>840000</v>
      </c>
      <c r="U27" s="237">
        <v>110000</v>
      </c>
      <c r="V27" s="237">
        <v>133500</v>
      </c>
      <c r="W27" s="237">
        <v>840000</v>
      </c>
      <c r="X27" s="237"/>
      <c r="Y27" s="12">
        <f t="shared" si="0"/>
        <v>9396500</v>
      </c>
    </row>
    <row r="28" spans="2:25" ht="18.75">
      <c r="B28" s="13" t="s">
        <v>36</v>
      </c>
      <c r="D28" s="235" t="s">
        <v>37</v>
      </c>
      <c r="E28" s="236"/>
      <c r="F28" s="248"/>
      <c r="G28" s="237">
        <v>80000</v>
      </c>
      <c r="H28" s="237">
        <v>444000</v>
      </c>
      <c r="I28" s="237">
        <v>31800</v>
      </c>
      <c r="J28" s="237">
        <v>444000</v>
      </c>
      <c r="K28" s="237">
        <v>444000</v>
      </c>
      <c r="L28" s="237">
        <v>444000</v>
      </c>
      <c r="M28" s="237">
        <v>0</v>
      </c>
      <c r="N28" s="237">
        <v>30000</v>
      </c>
      <c r="O28" s="237">
        <v>30000</v>
      </c>
      <c r="P28" s="237">
        <v>444000</v>
      </c>
      <c r="Q28" s="237">
        <v>444000</v>
      </c>
      <c r="R28" s="237">
        <v>80000</v>
      </c>
      <c r="S28" s="237">
        <v>444000</v>
      </c>
      <c r="T28" s="237">
        <v>444000</v>
      </c>
      <c r="U28" s="237">
        <v>444000</v>
      </c>
      <c r="V28" s="237">
        <v>30000</v>
      </c>
      <c r="W28" s="237">
        <v>444000</v>
      </c>
      <c r="X28" s="237"/>
      <c r="Y28" s="12">
        <f t="shared" si="0"/>
        <v>4721800</v>
      </c>
    </row>
    <row r="29" spans="2:25" ht="18.75">
      <c r="B29" s="13"/>
      <c r="D29" s="235" t="s">
        <v>38</v>
      </c>
      <c r="E29" s="238"/>
      <c r="F29" s="248"/>
      <c r="G29" s="237">
        <v>100000</v>
      </c>
      <c r="H29" s="237">
        <v>100000</v>
      </c>
      <c r="I29" s="237">
        <v>316000</v>
      </c>
      <c r="J29" s="237">
        <v>100000</v>
      </c>
      <c r="K29" s="237">
        <v>100000</v>
      </c>
      <c r="L29" s="237">
        <v>200000</v>
      </c>
      <c r="M29" s="237">
        <v>0</v>
      </c>
      <c r="N29" s="237">
        <v>240000</v>
      </c>
      <c r="O29" s="237">
        <v>240000</v>
      </c>
      <c r="P29" s="237">
        <v>100000</v>
      </c>
      <c r="Q29" s="237">
        <v>100000</v>
      </c>
      <c r="R29" s="237">
        <v>100000</v>
      </c>
      <c r="S29" s="237">
        <v>780000</v>
      </c>
      <c r="T29" s="237">
        <v>100000</v>
      </c>
      <c r="U29" s="237">
        <v>870000</v>
      </c>
      <c r="V29" s="237">
        <v>240000</v>
      </c>
      <c r="W29" s="237">
        <v>100000</v>
      </c>
      <c r="X29" s="237"/>
      <c r="Y29" s="12">
        <f t="shared" si="0"/>
        <v>3786000</v>
      </c>
    </row>
    <row r="30" spans="2:25" ht="18.75">
      <c r="B30" s="13" t="s">
        <v>39</v>
      </c>
      <c r="D30" s="235" t="s">
        <v>40</v>
      </c>
      <c r="E30" s="239"/>
      <c r="F30" s="246"/>
      <c r="G30" s="237">
        <f>SUM(G23:G29)</f>
        <v>650000</v>
      </c>
      <c r="H30" s="237">
        <v>0</v>
      </c>
      <c r="I30" s="237">
        <v>115000</v>
      </c>
      <c r="J30" s="237">
        <v>0</v>
      </c>
      <c r="K30" s="237">
        <v>0</v>
      </c>
      <c r="L30" s="237"/>
      <c r="M30" s="237">
        <v>350000</v>
      </c>
      <c r="N30" s="237">
        <v>0</v>
      </c>
      <c r="O30" s="237">
        <v>0</v>
      </c>
      <c r="P30" s="237">
        <v>0</v>
      </c>
      <c r="Q30" s="237">
        <v>0</v>
      </c>
      <c r="R30" s="237">
        <v>0</v>
      </c>
      <c r="S30" s="237">
        <v>0</v>
      </c>
      <c r="T30" s="237">
        <v>0</v>
      </c>
      <c r="U30" s="237">
        <v>0</v>
      </c>
      <c r="V30" s="237">
        <v>200000</v>
      </c>
      <c r="W30" s="237">
        <v>0</v>
      </c>
      <c r="X30" s="237"/>
      <c r="Y30" s="12">
        <f t="shared" si="0"/>
        <v>1315000</v>
      </c>
    </row>
    <row r="31" spans="2:25" ht="18.75">
      <c r="B31" s="7">
        <v>5</v>
      </c>
      <c r="C31" s="347" t="s">
        <v>41</v>
      </c>
      <c r="D31" s="348"/>
      <c r="E31" s="360"/>
      <c r="F31" s="246">
        <v>146000</v>
      </c>
      <c r="G31" s="247">
        <v>660000</v>
      </c>
      <c r="H31" s="246">
        <v>1240000</v>
      </c>
      <c r="I31" s="248">
        <v>761000</v>
      </c>
      <c r="J31" s="249">
        <v>260000</v>
      </c>
      <c r="K31" s="248">
        <v>260000</v>
      </c>
      <c r="L31" s="248">
        <v>260000</v>
      </c>
      <c r="M31" s="248">
        <v>583000</v>
      </c>
      <c r="N31" s="248">
        <v>713000</v>
      </c>
      <c r="O31" s="248">
        <v>823000</v>
      </c>
      <c r="P31" s="250">
        <v>780000</v>
      </c>
      <c r="Q31" s="248">
        <v>260000</v>
      </c>
      <c r="R31" s="246">
        <v>747500</v>
      </c>
      <c r="S31" s="246">
        <v>405000</v>
      </c>
      <c r="T31" s="251">
        <v>1260000</v>
      </c>
      <c r="U31" s="246">
        <v>1160000</v>
      </c>
      <c r="V31" s="248">
        <v>788000</v>
      </c>
      <c r="W31" s="248">
        <v>1090000</v>
      </c>
      <c r="X31" s="252">
        <f t="shared" ref="X31:X36" si="2">SUM(F31:W31)</f>
        <v>12196500</v>
      </c>
      <c r="Y31" s="12">
        <f t="shared" si="0"/>
        <v>24393000</v>
      </c>
    </row>
    <row r="32" spans="2:25" ht="18.75">
      <c r="B32" s="7">
        <v>6</v>
      </c>
      <c r="C32" s="347" t="s">
        <v>42</v>
      </c>
      <c r="D32" s="348"/>
      <c r="E32" s="360"/>
      <c r="F32" s="246">
        <v>300000</v>
      </c>
      <c r="G32" s="247">
        <v>210000</v>
      </c>
      <c r="H32" s="246">
        <v>300000</v>
      </c>
      <c r="I32" s="248">
        <v>0</v>
      </c>
      <c r="J32" s="249">
        <v>830000</v>
      </c>
      <c r="K32" s="248">
        <v>830000</v>
      </c>
      <c r="L32" s="248">
        <v>830000</v>
      </c>
      <c r="M32" s="248">
        <v>1650000</v>
      </c>
      <c r="N32" s="248">
        <v>156000</v>
      </c>
      <c r="O32" s="248">
        <v>156000</v>
      </c>
      <c r="P32" s="250">
        <v>830000</v>
      </c>
      <c r="Q32" s="248">
        <v>830000</v>
      </c>
      <c r="R32" s="246">
        <v>1096000</v>
      </c>
      <c r="S32" s="254">
        <v>830000</v>
      </c>
      <c r="T32" s="251">
        <v>830000</v>
      </c>
      <c r="U32" s="246">
        <v>830000</v>
      </c>
      <c r="V32" s="248">
        <v>156000</v>
      </c>
      <c r="W32" s="248">
        <v>830000</v>
      </c>
      <c r="X32" s="252">
        <f t="shared" si="2"/>
        <v>11494000</v>
      </c>
      <c r="Y32" s="12">
        <f t="shared" si="0"/>
        <v>22988000</v>
      </c>
    </row>
    <row r="33" spans="2:25" ht="18.75">
      <c r="B33" s="7">
        <v>7</v>
      </c>
      <c r="C33" s="347" t="s">
        <v>43</v>
      </c>
      <c r="D33" s="348"/>
      <c r="E33" s="360"/>
      <c r="F33" s="246">
        <v>460</v>
      </c>
      <c r="G33" s="247"/>
      <c r="H33" s="246">
        <v>145000</v>
      </c>
      <c r="I33" s="248">
        <v>862000</v>
      </c>
      <c r="J33" s="249">
        <v>366000</v>
      </c>
      <c r="K33" s="248">
        <v>366000</v>
      </c>
      <c r="L33" s="248">
        <v>366000</v>
      </c>
      <c r="M33" s="248">
        <v>380000</v>
      </c>
      <c r="N33" s="248">
        <v>220000</v>
      </c>
      <c r="O33" s="248">
        <v>390000</v>
      </c>
      <c r="P33" s="250">
        <v>366000</v>
      </c>
      <c r="Q33" s="248">
        <v>366000</v>
      </c>
      <c r="R33" s="246">
        <v>96400</v>
      </c>
      <c r="S33" s="246">
        <v>530000</v>
      </c>
      <c r="T33" s="251">
        <v>366000</v>
      </c>
      <c r="U33" s="246">
        <v>456000</v>
      </c>
      <c r="V33" s="248">
        <v>183500</v>
      </c>
      <c r="W33" s="248">
        <v>316000</v>
      </c>
      <c r="X33" s="252">
        <f t="shared" si="2"/>
        <v>5775360</v>
      </c>
      <c r="Y33" s="12">
        <f t="shared" si="0"/>
        <v>11550720</v>
      </c>
    </row>
    <row r="34" spans="2:25" ht="18.75">
      <c r="B34" s="7">
        <v>8</v>
      </c>
      <c r="C34" s="8" t="s">
        <v>44</v>
      </c>
      <c r="D34" s="9"/>
      <c r="E34" s="10"/>
      <c r="F34" s="246">
        <v>240000</v>
      </c>
      <c r="G34" s="247">
        <v>110000</v>
      </c>
      <c r="H34" s="246">
        <v>140000</v>
      </c>
      <c r="I34" s="248">
        <v>204000</v>
      </c>
      <c r="J34" s="249">
        <v>1260000</v>
      </c>
      <c r="K34" s="248">
        <v>1250000</v>
      </c>
      <c r="L34" s="248">
        <v>1260000</v>
      </c>
      <c r="M34" s="248">
        <v>1220000</v>
      </c>
      <c r="N34" s="248">
        <v>1078000</v>
      </c>
      <c r="O34" s="248">
        <v>1320000</v>
      </c>
      <c r="P34" s="250">
        <v>1260000</v>
      </c>
      <c r="Q34" s="248">
        <v>1460000</v>
      </c>
      <c r="R34" s="246">
        <v>1592000</v>
      </c>
      <c r="S34" s="246">
        <v>1540000</v>
      </c>
      <c r="T34" s="251">
        <v>1260000</v>
      </c>
      <c r="U34" s="246">
        <v>1030000</v>
      </c>
      <c r="V34" s="248">
        <v>1158000</v>
      </c>
      <c r="W34" s="248">
        <v>1260000</v>
      </c>
      <c r="X34" s="252">
        <f t="shared" si="2"/>
        <v>18642000</v>
      </c>
      <c r="Y34" s="12">
        <f t="shared" si="0"/>
        <v>37284000</v>
      </c>
    </row>
    <row r="35" spans="2:25" ht="18.75">
      <c r="B35" s="7">
        <v>9</v>
      </c>
      <c r="C35" s="8" t="s">
        <v>45</v>
      </c>
      <c r="D35" s="9"/>
      <c r="E35" s="10"/>
      <c r="F35" s="246">
        <v>439000</v>
      </c>
      <c r="G35" s="247">
        <v>324000</v>
      </c>
      <c r="H35" s="246">
        <v>264000</v>
      </c>
      <c r="I35" s="248">
        <v>560000</v>
      </c>
      <c r="J35" s="249">
        <v>270000</v>
      </c>
      <c r="K35" s="248">
        <v>270000</v>
      </c>
      <c r="L35" s="248">
        <v>220000</v>
      </c>
      <c r="M35" s="248">
        <v>270000</v>
      </c>
      <c r="N35" s="248">
        <v>75000</v>
      </c>
      <c r="O35" s="248">
        <v>270000</v>
      </c>
      <c r="P35" s="250">
        <v>220000</v>
      </c>
      <c r="Q35" s="248">
        <v>270000</v>
      </c>
      <c r="R35" s="246">
        <v>128000</v>
      </c>
      <c r="S35" s="246">
        <v>1070000</v>
      </c>
      <c r="T35" s="251">
        <v>270000</v>
      </c>
      <c r="U35" s="246">
        <v>270000</v>
      </c>
      <c r="V35" s="248">
        <v>128000</v>
      </c>
      <c r="W35" s="248">
        <v>220000</v>
      </c>
      <c r="X35" s="252">
        <f t="shared" si="2"/>
        <v>5538000</v>
      </c>
      <c r="Y35" s="12">
        <f t="shared" si="0"/>
        <v>11076000</v>
      </c>
    </row>
    <row r="36" spans="2:25" ht="18.75">
      <c r="B36" s="7">
        <v>10</v>
      </c>
      <c r="C36" s="347" t="s">
        <v>46</v>
      </c>
      <c r="D36" s="348"/>
      <c r="E36" s="360"/>
      <c r="F36" s="246">
        <v>160000</v>
      </c>
      <c r="G36" s="247">
        <v>160000</v>
      </c>
      <c r="H36" s="246">
        <v>160000</v>
      </c>
      <c r="I36" s="248">
        <v>1440000</v>
      </c>
      <c r="J36" s="249">
        <v>650000</v>
      </c>
      <c r="K36" s="248">
        <v>650000</v>
      </c>
      <c r="L36" s="248">
        <v>650000</v>
      </c>
      <c r="M36" s="248">
        <v>520000</v>
      </c>
      <c r="N36" s="248">
        <v>860000</v>
      </c>
      <c r="O36" s="248">
        <v>860000</v>
      </c>
      <c r="P36" s="250">
        <v>650000</v>
      </c>
      <c r="Q36" s="248">
        <v>650000</v>
      </c>
      <c r="R36" s="246">
        <v>820000</v>
      </c>
      <c r="S36" s="246">
        <v>1050000</v>
      </c>
      <c r="T36" s="251">
        <v>650000</v>
      </c>
      <c r="U36" s="246">
        <v>850000</v>
      </c>
      <c r="V36" s="248">
        <v>860000</v>
      </c>
      <c r="W36" s="248">
        <v>650000</v>
      </c>
      <c r="X36" s="252">
        <f t="shared" si="2"/>
        <v>12290000</v>
      </c>
      <c r="Y36" s="12">
        <f t="shared" si="0"/>
        <v>24580000</v>
      </c>
    </row>
    <row r="37" spans="2:25" ht="39" customHeight="1">
      <c r="B37" s="478" t="s">
        <v>20</v>
      </c>
      <c r="C37" s="478"/>
      <c r="D37" s="478"/>
      <c r="E37" s="478"/>
      <c r="F37" s="180"/>
      <c r="G37" s="180">
        <v>2296000</v>
      </c>
      <c r="H37" s="180">
        <f t="shared" ref="H37:X37" si="3">SUM(H19:H22,H31:H36)</f>
        <v>8082500</v>
      </c>
      <c r="I37" s="180">
        <f t="shared" si="3"/>
        <v>15514300</v>
      </c>
      <c r="J37" s="180">
        <f t="shared" si="3"/>
        <v>12531000</v>
      </c>
      <c r="K37" s="180">
        <f t="shared" si="3"/>
        <v>13604000</v>
      </c>
      <c r="L37" s="180">
        <f t="shared" si="3"/>
        <v>10224550</v>
      </c>
      <c r="M37" s="180">
        <f t="shared" si="3"/>
        <v>11694500</v>
      </c>
      <c r="N37" s="180">
        <f t="shared" si="3"/>
        <v>16382500</v>
      </c>
      <c r="O37" s="180">
        <f t="shared" si="3"/>
        <v>10729000</v>
      </c>
      <c r="P37" s="180">
        <f t="shared" si="3"/>
        <v>13390000</v>
      </c>
      <c r="Q37" s="180">
        <f t="shared" si="3"/>
        <v>10834600</v>
      </c>
      <c r="R37" s="180">
        <f t="shared" si="3"/>
        <v>15820900</v>
      </c>
      <c r="S37" s="180">
        <f t="shared" si="3"/>
        <v>13592000</v>
      </c>
      <c r="T37" s="180">
        <f t="shared" si="3"/>
        <v>21694000</v>
      </c>
      <c r="U37" s="180">
        <f t="shared" si="3"/>
        <v>14977000</v>
      </c>
      <c r="V37" s="180">
        <f t="shared" si="3"/>
        <v>13162000</v>
      </c>
      <c r="W37" s="180">
        <f t="shared" si="3"/>
        <v>15171000</v>
      </c>
      <c r="X37" s="180">
        <f t="shared" si="3"/>
        <v>65935860</v>
      </c>
      <c r="Y37" s="12">
        <f t="shared" si="0"/>
        <v>285635710</v>
      </c>
    </row>
    <row r="40" spans="2:25" ht="20.25" thickBot="1">
      <c r="B40" s="19" t="s">
        <v>47</v>
      </c>
      <c r="F40" s="20"/>
      <c r="J40" s="19" t="s">
        <v>48</v>
      </c>
      <c r="N40" s="20"/>
    </row>
    <row r="41" spans="2:25" ht="42.6" customHeight="1" thickBot="1">
      <c r="B41" s="475" t="s">
        <v>49</v>
      </c>
      <c r="C41" s="476"/>
      <c r="D41" s="476"/>
      <c r="E41" s="477"/>
      <c r="F41" s="471" t="s">
        <v>50</v>
      </c>
      <c r="G41" s="473" t="s">
        <v>51</v>
      </c>
      <c r="H41" s="474"/>
      <c r="J41" s="240" t="s">
        <v>49</v>
      </c>
      <c r="K41" s="240"/>
      <c r="L41" s="240" t="s">
        <v>50</v>
      </c>
      <c r="M41" s="240" t="s">
        <v>51</v>
      </c>
      <c r="N41" s="240"/>
      <c r="O41" s="241" t="s">
        <v>52</v>
      </c>
      <c r="P41" s="240" t="s">
        <v>53</v>
      </c>
      <c r="Q41" s="240" t="s">
        <v>54</v>
      </c>
    </row>
    <row r="42" spans="2:25" ht="30" customHeight="1" thickBot="1">
      <c r="B42" s="475"/>
      <c r="C42" s="476"/>
      <c r="D42" s="476"/>
      <c r="E42" s="477"/>
      <c r="F42" s="472"/>
      <c r="G42" s="242" t="s">
        <v>55</v>
      </c>
      <c r="H42" s="242" t="s">
        <v>56</v>
      </c>
      <c r="J42" s="240"/>
      <c r="K42" s="240"/>
      <c r="L42" s="240"/>
      <c r="M42" s="240" t="s">
        <v>55</v>
      </c>
      <c r="N42" s="240" t="s">
        <v>56</v>
      </c>
      <c r="O42" s="241"/>
      <c r="P42" s="240"/>
      <c r="Q42" s="240"/>
    </row>
    <row r="43" spans="2:25" ht="15" customHeight="1" thickBot="1">
      <c r="B43" s="298" t="s">
        <v>552</v>
      </c>
      <c r="C43" s="298"/>
      <c r="D43" s="298"/>
      <c r="E43" s="298"/>
      <c r="F43" s="31">
        <v>7</v>
      </c>
      <c r="G43" s="32">
        <v>4</v>
      </c>
      <c r="H43" s="32">
        <v>3</v>
      </c>
      <c r="J43" s="68" t="s">
        <v>171</v>
      </c>
      <c r="K43" s="68"/>
      <c r="L43" s="67">
        <v>7</v>
      </c>
      <c r="M43" s="67">
        <v>5</v>
      </c>
      <c r="N43" s="67">
        <v>2</v>
      </c>
      <c r="O43" s="67">
        <v>33</v>
      </c>
      <c r="P43" s="67">
        <v>26</v>
      </c>
      <c r="Q43" s="366" t="s">
        <v>170</v>
      </c>
    </row>
    <row r="44" spans="2:25" ht="15" customHeight="1" thickBot="1">
      <c r="B44" s="298" t="s">
        <v>553</v>
      </c>
      <c r="C44" s="298"/>
      <c r="D44" s="298"/>
      <c r="E44" s="298"/>
      <c r="F44" s="31">
        <v>62</v>
      </c>
      <c r="G44" s="32">
        <v>62</v>
      </c>
      <c r="H44" s="32"/>
      <c r="J44" s="68" t="s">
        <v>169</v>
      </c>
      <c r="K44" s="68"/>
      <c r="L44" s="67">
        <v>62</v>
      </c>
      <c r="M44" s="67">
        <v>62</v>
      </c>
      <c r="N44" s="67">
        <v>0</v>
      </c>
      <c r="O44" s="67">
        <v>40</v>
      </c>
      <c r="P44" s="67">
        <v>22</v>
      </c>
      <c r="Q44" s="367"/>
    </row>
    <row r="45" spans="2:25" ht="15" customHeight="1" thickBot="1">
      <c r="B45" s="298" t="s">
        <v>554</v>
      </c>
      <c r="C45" s="298"/>
      <c r="D45" s="298"/>
      <c r="E45" s="298"/>
      <c r="F45" s="31">
        <v>42</v>
      </c>
      <c r="G45" s="32">
        <v>42</v>
      </c>
      <c r="H45" s="32">
        <v>0</v>
      </c>
      <c r="J45" s="68" t="s">
        <v>168</v>
      </c>
      <c r="K45" s="68"/>
      <c r="L45" s="67">
        <v>7</v>
      </c>
      <c r="M45" s="67">
        <v>7</v>
      </c>
      <c r="N45" s="67">
        <v>0</v>
      </c>
      <c r="O45" s="67">
        <v>18</v>
      </c>
      <c r="P45" s="67">
        <v>11</v>
      </c>
      <c r="Q45" s="367"/>
    </row>
    <row r="46" spans="2:25" ht="15" customHeight="1" thickBot="1">
      <c r="B46" s="298" t="s">
        <v>555</v>
      </c>
      <c r="C46" s="298"/>
      <c r="D46" s="298"/>
      <c r="E46" s="298"/>
      <c r="F46" s="31">
        <v>5</v>
      </c>
      <c r="G46" s="32">
        <v>5</v>
      </c>
      <c r="H46" s="32">
        <v>0</v>
      </c>
      <c r="J46" s="68" t="s">
        <v>167</v>
      </c>
      <c r="K46" s="68"/>
      <c r="L46" s="67">
        <v>2</v>
      </c>
      <c r="M46" s="67">
        <v>2</v>
      </c>
      <c r="N46" s="67">
        <v>0</v>
      </c>
      <c r="O46" s="67">
        <v>18</v>
      </c>
      <c r="P46" s="67">
        <v>16</v>
      </c>
      <c r="Q46" s="367"/>
    </row>
    <row r="47" spans="2:25" ht="15" customHeight="1" thickBot="1">
      <c r="B47" s="30"/>
      <c r="C47" s="30"/>
      <c r="D47" s="30"/>
      <c r="E47" s="30"/>
      <c r="F47" s="31"/>
      <c r="G47" s="32"/>
      <c r="H47" s="32"/>
      <c r="J47" s="68" t="s">
        <v>166</v>
      </c>
      <c r="K47" s="68"/>
      <c r="L47" s="67">
        <v>4</v>
      </c>
      <c r="M47" s="67">
        <v>4</v>
      </c>
      <c r="N47" s="67">
        <v>0</v>
      </c>
      <c r="O47" s="67">
        <v>18</v>
      </c>
      <c r="P47" s="67">
        <v>14</v>
      </c>
      <c r="Q47" s="367"/>
    </row>
    <row r="48" spans="2:25" ht="15" customHeight="1" thickBot="1">
      <c r="B48" s="30"/>
      <c r="C48" s="30"/>
      <c r="D48" s="30"/>
      <c r="E48" s="30"/>
      <c r="F48" s="31"/>
      <c r="G48" s="32"/>
      <c r="H48" s="32"/>
      <c r="J48" s="68" t="s">
        <v>165</v>
      </c>
      <c r="K48" s="68"/>
      <c r="L48" s="67">
        <v>42</v>
      </c>
      <c r="M48" s="67">
        <v>42</v>
      </c>
      <c r="N48" s="67">
        <v>0</v>
      </c>
      <c r="O48" s="67">
        <v>46</v>
      </c>
      <c r="P48" s="67">
        <v>4</v>
      </c>
      <c r="Q48" s="367"/>
    </row>
    <row r="49" spans="2:17" ht="15" customHeight="1" thickBot="1">
      <c r="B49" s="30"/>
      <c r="C49" s="30"/>
      <c r="D49" s="30"/>
      <c r="E49" s="30"/>
      <c r="F49" s="31"/>
      <c r="G49" s="32"/>
      <c r="H49" s="32"/>
      <c r="J49" s="68" t="s">
        <v>164</v>
      </c>
      <c r="K49" s="68"/>
      <c r="L49" s="67">
        <v>40</v>
      </c>
      <c r="M49" s="67">
        <v>40</v>
      </c>
      <c r="N49" s="67">
        <v>0</v>
      </c>
      <c r="O49" s="67">
        <v>60</v>
      </c>
      <c r="P49" s="67">
        <v>20</v>
      </c>
      <c r="Q49" s="367"/>
    </row>
    <row r="50" spans="2:17" ht="15" customHeight="1" thickBot="1">
      <c r="B50" s="30"/>
      <c r="C50" s="30"/>
      <c r="D50" s="30"/>
      <c r="E50" s="30"/>
      <c r="F50" s="31"/>
      <c r="G50" s="32"/>
      <c r="H50" s="32"/>
      <c r="J50" s="68" t="s">
        <v>163</v>
      </c>
      <c r="K50" s="68"/>
      <c r="L50" s="67">
        <v>34</v>
      </c>
      <c r="M50" s="67">
        <v>34</v>
      </c>
      <c r="N50" s="67">
        <v>0</v>
      </c>
      <c r="O50" s="67">
        <v>60</v>
      </c>
      <c r="P50" s="67">
        <v>36</v>
      </c>
      <c r="Q50" s="367"/>
    </row>
    <row r="51" spans="2:17" ht="15" customHeight="1" thickBot="1">
      <c r="B51" s="30"/>
      <c r="C51" s="30"/>
      <c r="D51" s="30"/>
      <c r="E51" s="30"/>
      <c r="F51" s="31"/>
      <c r="G51" s="32"/>
      <c r="H51" s="32"/>
      <c r="J51" s="68" t="s">
        <v>162</v>
      </c>
      <c r="K51" s="68"/>
      <c r="L51" s="67">
        <v>16</v>
      </c>
      <c r="M51" s="67">
        <v>14</v>
      </c>
      <c r="N51" s="67">
        <v>2</v>
      </c>
      <c r="O51" s="67">
        <v>60</v>
      </c>
      <c r="P51" s="67">
        <v>54</v>
      </c>
      <c r="Q51" s="367"/>
    </row>
    <row r="52" spans="2:17" s="52" customFormat="1" ht="15" customHeight="1" thickBot="1">
      <c r="B52" s="66"/>
      <c r="C52" s="66"/>
      <c r="D52" s="66"/>
      <c r="E52" s="66"/>
      <c r="F52" s="31"/>
      <c r="G52" s="32"/>
      <c r="H52" s="32"/>
      <c r="J52" s="50"/>
      <c r="K52" s="50" t="s">
        <v>62</v>
      </c>
      <c r="L52" s="50">
        <f>SUM(L43:L51)</f>
        <v>214</v>
      </c>
      <c r="M52" s="50">
        <f>SUM(M43:M51)</f>
        <v>210</v>
      </c>
      <c r="N52" s="50">
        <f>SUM(N43:N51)</f>
        <v>4</v>
      </c>
      <c r="O52" s="50">
        <f>SUM(O43:O51)</f>
        <v>353</v>
      </c>
      <c r="P52" s="50">
        <f>SUM(P43:P51)</f>
        <v>203</v>
      </c>
      <c r="Q52" s="368"/>
    </row>
    <row r="53" spans="2:17" ht="15" customHeight="1" thickBot="1">
      <c r="B53" s="298" t="s">
        <v>556</v>
      </c>
      <c r="C53" s="298"/>
      <c r="D53" s="298"/>
      <c r="E53" s="298"/>
      <c r="F53" s="31">
        <v>2</v>
      </c>
      <c r="G53" s="32">
        <v>2</v>
      </c>
      <c r="H53" s="32">
        <v>0</v>
      </c>
      <c r="J53" s="469"/>
      <c r="K53" s="470"/>
      <c r="L53" s="470"/>
      <c r="M53" s="470"/>
      <c r="N53" s="470"/>
      <c r="O53" s="470"/>
      <c r="P53" s="470"/>
      <c r="Q53" s="470"/>
    </row>
    <row r="54" spans="2:17" ht="15" customHeight="1" thickBot="1">
      <c r="B54" s="298" t="s">
        <v>557</v>
      </c>
      <c r="C54" s="298"/>
      <c r="D54" s="298"/>
      <c r="E54" s="298"/>
      <c r="F54" s="31">
        <v>1</v>
      </c>
      <c r="G54" s="32">
        <v>1</v>
      </c>
      <c r="H54" s="32">
        <v>0</v>
      </c>
    </row>
    <row r="55" spans="2:17" ht="15" customHeight="1" thickBot="1">
      <c r="B55" s="298" t="s">
        <v>558</v>
      </c>
      <c r="C55" s="298"/>
      <c r="D55" s="298"/>
      <c r="E55" s="298"/>
      <c r="F55" s="31">
        <v>74</v>
      </c>
      <c r="G55" s="32">
        <v>74</v>
      </c>
      <c r="H55" s="32">
        <v>0</v>
      </c>
    </row>
    <row r="56" spans="2:17" ht="15" customHeight="1" thickBot="1">
      <c r="B56" s="298" t="s">
        <v>559</v>
      </c>
      <c r="C56" s="298"/>
      <c r="D56" s="298"/>
      <c r="E56" s="298"/>
      <c r="F56" s="31">
        <v>7</v>
      </c>
      <c r="G56" s="32">
        <v>7</v>
      </c>
      <c r="H56" s="32">
        <v>0</v>
      </c>
    </row>
    <row r="57" spans="2:17" ht="15" customHeight="1" thickBot="1">
      <c r="B57" s="298" t="s">
        <v>560</v>
      </c>
      <c r="C57" s="298"/>
      <c r="D57" s="298"/>
      <c r="E57" s="298"/>
      <c r="F57" s="31">
        <v>0</v>
      </c>
      <c r="G57" s="32"/>
      <c r="H57" s="32">
        <v>0</v>
      </c>
    </row>
    <row r="58" spans="2:17" ht="15" customHeight="1" thickBot="1">
      <c r="B58" s="298" t="s">
        <v>561</v>
      </c>
      <c r="C58" s="298"/>
      <c r="D58" s="298"/>
      <c r="E58" s="298"/>
      <c r="F58" s="31">
        <v>0</v>
      </c>
      <c r="G58" s="32">
        <v>0</v>
      </c>
      <c r="H58" s="32">
        <v>0</v>
      </c>
    </row>
    <row r="59" spans="2:17" ht="15" customHeight="1" thickBot="1">
      <c r="B59" s="298" t="s">
        <v>68</v>
      </c>
      <c r="C59" s="298"/>
      <c r="D59" s="298"/>
      <c r="E59" s="298"/>
      <c r="F59" s="31">
        <v>16</v>
      </c>
      <c r="G59" s="32">
        <v>14</v>
      </c>
      <c r="H59" s="32">
        <v>2</v>
      </c>
    </row>
    <row r="60" spans="2:17" ht="15" customHeight="1" thickBot="1">
      <c r="B60" s="298" t="s">
        <v>69</v>
      </c>
      <c r="C60" s="298"/>
      <c r="D60" s="298"/>
      <c r="E60" s="298"/>
      <c r="F60" s="31">
        <v>0</v>
      </c>
      <c r="G60" s="32">
        <v>0</v>
      </c>
      <c r="H60" s="32">
        <v>0</v>
      </c>
    </row>
    <row r="64" spans="2:17" ht="15">
      <c r="B64" s="35" t="s">
        <v>70</v>
      </c>
      <c r="C64" s="36"/>
      <c r="D64" s="37"/>
      <c r="E64" s="37"/>
      <c r="F64" s="37"/>
      <c r="G64" s="38"/>
    </row>
    <row r="65" spans="2:7" ht="15">
      <c r="B65" s="464" t="s">
        <v>71</v>
      </c>
      <c r="C65" s="465"/>
      <c r="D65" s="465"/>
      <c r="E65" s="466"/>
      <c r="F65" s="255" t="s">
        <v>72</v>
      </c>
      <c r="G65" s="256"/>
    </row>
    <row r="66" spans="2:7" ht="15">
      <c r="B66" s="333" t="s">
        <v>73</v>
      </c>
      <c r="C66" s="334"/>
      <c r="D66" s="334"/>
      <c r="E66" s="335"/>
      <c r="G66" s="48">
        <v>24009000</v>
      </c>
    </row>
    <row r="67" spans="2:7" ht="15">
      <c r="B67" s="333" t="s">
        <v>74</v>
      </c>
      <c r="C67" s="334"/>
      <c r="D67" s="334"/>
      <c r="E67" s="335"/>
      <c r="G67" s="48">
        <v>31275472</v>
      </c>
    </row>
    <row r="68" spans="2:7" ht="15">
      <c r="B68" s="333" t="s">
        <v>75</v>
      </c>
      <c r="C68" s="334"/>
      <c r="D68" s="334"/>
      <c r="E68" s="335"/>
      <c r="G68" s="49">
        <v>19030880</v>
      </c>
    </row>
    <row r="69" spans="2:7" ht="15">
      <c r="B69" s="333" t="s">
        <v>76</v>
      </c>
      <c r="C69" s="334"/>
      <c r="D69" s="334"/>
      <c r="E69" s="335"/>
      <c r="G69" s="49">
        <f>D69</f>
        <v>0</v>
      </c>
    </row>
    <row r="70" spans="2:7" ht="15">
      <c r="B70" s="333" t="s">
        <v>77</v>
      </c>
      <c r="C70" s="334"/>
      <c r="D70" s="334"/>
      <c r="E70" s="335"/>
      <c r="G70" s="50">
        <v>58510000</v>
      </c>
    </row>
    <row r="71" spans="2:7" ht="15">
      <c r="B71" s="333" t="s">
        <v>78</v>
      </c>
      <c r="C71" s="334"/>
      <c r="D71" s="334"/>
      <c r="E71" s="335"/>
      <c r="G71" s="50">
        <v>4600000</v>
      </c>
    </row>
    <row r="72" spans="2:7" ht="15">
      <c r="B72" s="333" t="s">
        <v>79</v>
      </c>
      <c r="C72" s="334"/>
      <c r="D72" s="334"/>
      <c r="E72" s="335"/>
      <c r="G72" s="48">
        <v>10190000</v>
      </c>
    </row>
    <row r="73" spans="2:7" ht="15">
      <c r="B73" s="333" t="s">
        <v>80</v>
      </c>
      <c r="C73" s="334"/>
      <c r="D73" s="334"/>
      <c r="E73" s="335"/>
      <c r="F73" s="51">
        <v>0</v>
      </c>
      <c r="G73" s="51">
        <v>0</v>
      </c>
    </row>
    <row r="74" spans="2:7" ht="15">
      <c r="B74" s="464" t="s">
        <v>62</v>
      </c>
      <c r="C74" s="465"/>
      <c r="D74" s="465"/>
      <c r="E74" s="466"/>
      <c r="F74" s="97" t="s">
        <v>83</v>
      </c>
      <c r="G74" s="97" t="s">
        <v>83</v>
      </c>
    </row>
    <row r="79" spans="2:7" ht="42" hidden="1" customHeight="1">
      <c r="B79" s="467" t="s">
        <v>81</v>
      </c>
      <c r="C79" s="468"/>
      <c r="D79" s="331" t="e">
        <f>F74-Y37</f>
        <v>#VALUE!</v>
      </c>
      <c r="E79" s="332"/>
    </row>
  </sheetData>
  <mergeCells count="54">
    <mergeCell ref="D4:E4"/>
    <mergeCell ref="C5:C7"/>
    <mergeCell ref="D5:E5"/>
    <mergeCell ref="D6:E6"/>
    <mergeCell ref="D7:E7"/>
    <mergeCell ref="B17:B18"/>
    <mergeCell ref="C17:E17"/>
    <mergeCell ref="C8:C9"/>
    <mergeCell ref="D8:E8"/>
    <mergeCell ref="D9:E9"/>
    <mergeCell ref="C10:C11"/>
    <mergeCell ref="D10:E10"/>
    <mergeCell ref="D11:E11"/>
    <mergeCell ref="B12:E12"/>
    <mergeCell ref="B16:X16"/>
    <mergeCell ref="C18:E18"/>
    <mergeCell ref="C19:E19"/>
    <mergeCell ref="C20:E20"/>
    <mergeCell ref="C21:E21"/>
    <mergeCell ref="C22:E22"/>
    <mergeCell ref="C31:E31"/>
    <mergeCell ref="C32:E32"/>
    <mergeCell ref="C33:E33"/>
    <mergeCell ref="C36:E36"/>
    <mergeCell ref="B37:E37"/>
    <mergeCell ref="B57:E57"/>
    <mergeCell ref="B53:E53"/>
    <mergeCell ref="F41:F42"/>
    <mergeCell ref="G41:H41"/>
    <mergeCell ref="B43:E43"/>
    <mergeCell ref="Q43:Q52"/>
    <mergeCell ref="B44:E44"/>
    <mergeCell ref="B45:E45"/>
    <mergeCell ref="B46:E46"/>
    <mergeCell ref="B41:E42"/>
    <mergeCell ref="J53:Q53"/>
    <mergeCell ref="B54:E54"/>
    <mergeCell ref="B55:E55"/>
    <mergeCell ref="B56:E56"/>
    <mergeCell ref="B68:E68"/>
    <mergeCell ref="B69:E69"/>
    <mergeCell ref="B70:E70"/>
    <mergeCell ref="B71:E71"/>
    <mergeCell ref="B66:E66"/>
    <mergeCell ref="B58:E58"/>
    <mergeCell ref="B59:E59"/>
    <mergeCell ref="B60:E60"/>
    <mergeCell ref="B65:E65"/>
    <mergeCell ref="B67:E67"/>
    <mergeCell ref="B73:E73"/>
    <mergeCell ref="B74:E74"/>
    <mergeCell ref="B79:C79"/>
    <mergeCell ref="D79:E79"/>
    <mergeCell ref="B72:E72"/>
  </mergeCells>
  <phoneticPr fontId="19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H78"/>
  <sheetViews>
    <sheetView showGridLines="0" topLeftCell="A39" zoomScale="73" zoomScaleNormal="73" workbookViewId="0">
      <selection activeCell="AF22" sqref="AF22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8" width="17.375" customWidth="1"/>
    <col min="9" max="9" width="17.125" customWidth="1"/>
    <col min="10" max="10" width="19" customWidth="1"/>
    <col min="11" max="11" width="17.125" customWidth="1"/>
    <col min="12" max="12" width="19" customWidth="1"/>
    <col min="13" max="13" width="19.375" customWidth="1"/>
    <col min="14" max="14" width="18.625" customWidth="1"/>
    <col min="15" max="15" width="18" customWidth="1"/>
    <col min="16" max="16" width="20.125" customWidth="1"/>
    <col min="17" max="17" width="17.375" customWidth="1"/>
    <col min="18" max="18" width="18.875" customWidth="1"/>
    <col min="19" max="19" width="15.875" customWidth="1"/>
    <col min="20" max="20" width="16.375" customWidth="1"/>
    <col min="21" max="21" width="16.625" customWidth="1"/>
    <col min="22" max="22" width="12.625" customWidth="1"/>
    <col min="24" max="24" width="17.375" bestFit="1" customWidth="1"/>
    <col min="25" max="26" width="8.375" customWidth="1"/>
    <col min="28" max="29" width="16" bestFit="1" customWidth="1"/>
    <col min="30" max="31" width="17.375" bestFit="1" customWidth="1"/>
    <col min="32" max="32" width="16" bestFit="1" customWidth="1"/>
    <col min="33" max="33" width="16.625" bestFit="1" customWidth="1"/>
    <col min="34" max="34" width="21.875" customWidth="1"/>
  </cols>
  <sheetData>
    <row r="1" spans="2:33" ht="21">
      <c r="C1" s="1" t="s">
        <v>0</v>
      </c>
      <c r="D1" s="1"/>
      <c r="E1" s="1"/>
      <c r="F1" s="2"/>
      <c r="G1" s="2"/>
    </row>
    <row r="3" spans="2:33" ht="15">
      <c r="B3" s="3" t="s">
        <v>1</v>
      </c>
      <c r="C3" s="3"/>
      <c r="D3" s="3"/>
      <c r="E3" s="2"/>
      <c r="F3" s="2"/>
    </row>
    <row r="4" spans="2:33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33" ht="30" customHeight="1">
      <c r="B5" s="5">
        <v>1</v>
      </c>
      <c r="C5" s="304" t="s">
        <v>6</v>
      </c>
      <c r="D5" s="305" t="s">
        <v>85</v>
      </c>
      <c r="E5" s="305"/>
      <c r="F5" s="6">
        <v>28</v>
      </c>
    </row>
    <row r="6" spans="2:33" ht="30" customHeight="1">
      <c r="B6" s="5">
        <v>2</v>
      </c>
      <c r="C6" s="304"/>
      <c r="D6" s="306" t="s">
        <v>8</v>
      </c>
      <c r="E6" s="307"/>
      <c r="F6" s="6">
        <v>11</v>
      </c>
    </row>
    <row r="7" spans="2:33" ht="21.6" customHeight="1">
      <c r="B7" s="5">
        <v>3</v>
      </c>
      <c r="C7" s="304"/>
      <c r="D7" s="305" t="s">
        <v>86</v>
      </c>
      <c r="E7" s="305"/>
      <c r="F7" s="6">
        <v>28</v>
      </c>
    </row>
    <row r="8" spans="2:33" ht="27.6" customHeight="1">
      <c r="B8" s="5">
        <v>4</v>
      </c>
      <c r="C8" s="304" t="s">
        <v>10</v>
      </c>
      <c r="D8" s="305" t="s">
        <v>208</v>
      </c>
      <c r="E8" s="305"/>
      <c r="F8" s="6">
        <v>11</v>
      </c>
    </row>
    <row r="9" spans="2:33" ht="20.45" customHeight="1">
      <c r="B9" s="5">
        <v>5</v>
      </c>
      <c r="C9" s="304"/>
      <c r="D9" s="305" t="s">
        <v>403</v>
      </c>
      <c r="E9" s="305"/>
      <c r="F9" s="6">
        <v>11</v>
      </c>
    </row>
    <row r="10" spans="2:33" ht="15.6" customHeight="1">
      <c r="B10" s="5">
        <v>6</v>
      </c>
      <c r="C10" s="304" t="s">
        <v>13</v>
      </c>
      <c r="D10" s="306" t="s">
        <v>404</v>
      </c>
      <c r="E10" s="307"/>
      <c r="F10" s="6">
        <v>11</v>
      </c>
    </row>
    <row r="11" spans="2:33" ht="21" customHeight="1">
      <c r="B11" s="5">
        <v>7</v>
      </c>
      <c r="C11" s="304"/>
      <c r="D11" s="306" t="s">
        <v>403</v>
      </c>
      <c r="E11" s="307"/>
      <c r="F11" s="6">
        <v>11</v>
      </c>
    </row>
    <row r="12" spans="2:33" ht="15">
      <c r="B12" s="317" t="s">
        <v>16</v>
      </c>
      <c r="C12" s="317"/>
      <c r="D12" s="317"/>
      <c r="E12" s="317"/>
      <c r="F12" s="5">
        <v>2025</v>
      </c>
    </row>
    <row r="13" spans="2:33" ht="15">
      <c r="G13" s="159">
        <v>6258700</v>
      </c>
    </row>
    <row r="16" spans="2:33" ht="15">
      <c r="B16" s="318">
        <v>1410000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</row>
    <row r="17" spans="2:34" ht="14.45" customHeight="1">
      <c r="B17" s="351" t="s">
        <v>2</v>
      </c>
      <c r="C17" s="353" t="s">
        <v>18</v>
      </c>
      <c r="D17" s="354"/>
      <c r="E17" s="355"/>
      <c r="F17" s="4" t="s">
        <v>405</v>
      </c>
      <c r="G17" s="4" t="s">
        <v>406</v>
      </c>
      <c r="H17" s="4" t="s">
        <v>407</v>
      </c>
      <c r="I17" s="4" t="s">
        <v>408</v>
      </c>
      <c r="J17" s="4" t="s">
        <v>409</v>
      </c>
      <c r="K17" s="4" t="s">
        <v>410</v>
      </c>
      <c r="L17" s="4" t="s">
        <v>411</v>
      </c>
      <c r="M17" s="4" t="s">
        <v>412</v>
      </c>
      <c r="N17" s="4" t="s">
        <v>413</v>
      </c>
      <c r="O17" s="4" t="s">
        <v>414</v>
      </c>
      <c r="P17" s="4" t="s">
        <v>415</v>
      </c>
      <c r="Q17" s="4" t="s">
        <v>416</v>
      </c>
      <c r="R17" s="4" t="s">
        <v>417</v>
      </c>
      <c r="S17" s="4" t="s">
        <v>418</v>
      </c>
      <c r="T17" s="4" t="s">
        <v>419</v>
      </c>
      <c r="U17" s="4" t="s">
        <v>420</v>
      </c>
      <c r="V17" s="4" t="s">
        <v>421</v>
      </c>
      <c r="W17" s="4" t="s">
        <v>422</v>
      </c>
      <c r="X17" s="4" t="s">
        <v>423</v>
      </c>
      <c r="Y17" s="4" t="s">
        <v>424</v>
      </c>
      <c r="Z17" s="4" t="s">
        <v>425</v>
      </c>
      <c r="AA17" s="4" t="s">
        <v>426</v>
      </c>
      <c r="AB17" s="4" t="s">
        <v>427</v>
      </c>
      <c r="AC17" s="4" t="s">
        <v>428</v>
      </c>
      <c r="AD17" s="4" t="s">
        <v>429</v>
      </c>
      <c r="AE17" s="4" t="s">
        <v>430</v>
      </c>
      <c r="AF17" s="4" t="s">
        <v>431</v>
      </c>
      <c r="AG17" s="4" t="s">
        <v>432</v>
      </c>
      <c r="AH17" s="356" t="s">
        <v>20</v>
      </c>
    </row>
    <row r="18" spans="2:34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356"/>
    </row>
    <row r="19" spans="2:34" ht="19.5" thickBot="1">
      <c r="B19" s="7">
        <v>1</v>
      </c>
      <c r="C19" s="347" t="s">
        <v>22</v>
      </c>
      <c r="D19" s="348"/>
      <c r="E19" s="360"/>
      <c r="F19" s="11">
        <v>7927000</v>
      </c>
      <c r="G19" s="11">
        <v>3579000</v>
      </c>
      <c r="H19" s="11">
        <v>27619000</v>
      </c>
      <c r="I19" s="11">
        <v>4795000</v>
      </c>
      <c r="J19" s="11">
        <v>13323000</v>
      </c>
      <c r="K19" s="11">
        <v>5053000</v>
      </c>
      <c r="L19" s="11">
        <v>2540000</v>
      </c>
      <c r="M19" s="11">
        <v>12094000</v>
      </c>
      <c r="N19" s="11">
        <v>730000</v>
      </c>
      <c r="O19" s="11">
        <v>6378500</v>
      </c>
      <c r="P19" s="11">
        <v>2309000</v>
      </c>
      <c r="Q19" s="11">
        <v>5125000</v>
      </c>
      <c r="R19" s="11">
        <v>7041500</v>
      </c>
      <c r="S19" s="11">
        <v>1515000</v>
      </c>
      <c r="T19" s="11">
        <v>6378500</v>
      </c>
      <c r="U19" s="11">
        <v>5012000</v>
      </c>
      <c r="V19" s="11">
        <v>2774000</v>
      </c>
      <c r="W19" s="11">
        <v>6378000</v>
      </c>
      <c r="X19" s="11">
        <v>11531500</v>
      </c>
      <c r="Y19" s="11">
        <v>6378000</v>
      </c>
      <c r="Z19" s="11">
        <v>6650000</v>
      </c>
      <c r="AA19" s="11">
        <v>6378000</v>
      </c>
      <c r="AB19" s="11">
        <v>1052000</v>
      </c>
      <c r="AC19" s="11">
        <v>525000</v>
      </c>
      <c r="AD19" s="11">
        <v>12459000</v>
      </c>
      <c r="AE19" s="11">
        <v>11695000</v>
      </c>
      <c r="AF19" s="11">
        <v>8951500</v>
      </c>
      <c r="AG19" s="11">
        <v>6378000</v>
      </c>
      <c r="AH19" s="12">
        <f>SUM(F19:AG19)</f>
        <v>192569500</v>
      </c>
    </row>
    <row r="20" spans="2:34" ht="19.5" thickBot="1">
      <c r="B20" s="7">
        <v>2</v>
      </c>
      <c r="C20" s="347" t="s">
        <v>23</v>
      </c>
      <c r="D20" s="348"/>
      <c r="E20" s="360"/>
      <c r="F20" s="11">
        <v>320000</v>
      </c>
      <c r="G20" s="11">
        <v>320000</v>
      </c>
      <c r="H20" s="11">
        <v>320000</v>
      </c>
      <c r="I20" s="11">
        <v>380000</v>
      </c>
      <c r="J20" s="11">
        <v>460000</v>
      </c>
      <c r="K20" s="11">
        <v>320000</v>
      </c>
      <c r="L20" s="11">
        <v>183000</v>
      </c>
      <c r="M20" s="11">
        <v>320000</v>
      </c>
      <c r="N20" s="11">
        <v>288000</v>
      </c>
      <c r="O20" s="11">
        <v>1410000</v>
      </c>
      <c r="P20" s="11">
        <v>320000</v>
      </c>
      <c r="Q20" s="11">
        <v>320000</v>
      </c>
      <c r="R20" s="11">
        <v>320000</v>
      </c>
      <c r="S20" s="11">
        <v>380000</v>
      </c>
      <c r="T20" s="11">
        <v>320000</v>
      </c>
      <c r="U20" s="11">
        <v>320000</v>
      </c>
      <c r="V20" s="11">
        <v>380000</v>
      </c>
      <c r="W20" s="11">
        <v>280000</v>
      </c>
      <c r="X20" s="11">
        <v>320000</v>
      </c>
      <c r="Y20" s="11">
        <v>280000</v>
      </c>
      <c r="Z20" s="11">
        <v>320000</v>
      </c>
      <c r="AA20" s="11">
        <v>280000</v>
      </c>
      <c r="AB20" s="11">
        <v>200000</v>
      </c>
      <c r="AC20" s="11">
        <v>320000</v>
      </c>
      <c r="AD20" s="11">
        <v>320000</v>
      </c>
      <c r="AE20" s="11">
        <v>320000</v>
      </c>
      <c r="AF20" s="11">
        <v>320000</v>
      </c>
      <c r="AG20" s="11">
        <v>280000</v>
      </c>
      <c r="AH20" s="12">
        <f>SUM(F20:AG20)</f>
        <v>9921000</v>
      </c>
    </row>
    <row r="21" spans="2:34" ht="19.5" thickBot="1">
      <c r="B21" s="7">
        <v>3</v>
      </c>
      <c r="C21" s="347" t="s">
        <v>24</v>
      </c>
      <c r="D21" s="348"/>
      <c r="E21" s="360"/>
      <c r="F21" s="11">
        <v>22100000</v>
      </c>
      <c r="G21" s="11">
        <v>19080000</v>
      </c>
      <c r="H21" s="11">
        <v>20760000</v>
      </c>
      <c r="I21" s="11">
        <v>27000000</v>
      </c>
      <c r="J21" s="11">
        <v>4560000</v>
      </c>
      <c r="K21" s="11">
        <v>15000000</v>
      </c>
      <c r="L21" s="11">
        <v>9796000</v>
      </c>
      <c r="M21" s="11">
        <v>12600000</v>
      </c>
      <c r="N21" s="11">
        <v>14160000</v>
      </c>
      <c r="O21" s="11">
        <v>3080000</v>
      </c>
      <c r="P21" s="11">
        <v>12240000</v>
      </c>
      <c r="Q21" s="11">
        <v>6420000</v>
      </c>
      <c r="R21" s="11">
        <v>14160000</v>
      </c>
      <c r="S21" s="11">
        <v>7440000</v>
      </c>
      <c r="T21" s="11">
        <v>3080000</v>
      </c>
      <c r="U21" s="11">
        <v>11520000</v>
      </c>
      <c r="V21" s="11">
        <v>13440000</v>
      </c>
      <c r="W21" s="11">
        <v>7440000</v>
      </c>
      <c r="X21" s="11">
        <v>14640000</v>
      </c>
      <c r="Y21" s="11">
        <v>7440000</v>
      </c>
      <c r="Z21" s="11">
        <v>14640000</v>
      </c>
      <c r="AA21" s="11">
        <v>7440000</v>
      </c>
      <c r="AB21" s="11">
        <v>6240000</v>
      </c>
      <c r="AC21" s="11">
        <v>6600000</v>
      </c>
      <c r="AD21" s="11">
        <v>14640000</v>
      </c>
      <c r="AE21" s="11">
        <v>14640000</v>
      </c>
      <c r="AF21" s="11">
        <v>8640000</v>
      </c>
      <c r="AG21" s="11">
        <v>7440000</v>
      </c>
      <c r="AH21" s="12">
        <f>SUM(F21:AG21)</f>
        <v>326236000</v>
      </c>
    </row>
    <row r="22" spans="2:34" ht="19.5" thickBot="1">
      <c r="B22" s="7">
        <v>4</v>
      </c>
      <c r="C22" s="347" t="s">
        <v>25</v>
      </c>
      <c r="D22" s="348"/>
      <c r="E22" s="360"/>
      <c r="F22" s="11">
        <f>F23+F24+F25+F26+F27+F28+F29+F30</f>
        <v>6258700</v>
      </c>
      <c r="G22" s="11">
        <f t="shared" ref="G22:I22" si="0">G23+G24+G25+G26+G27+G28+G29+G30</f>
        <v>7223300</v>
      </c>
      <c r="H22" s="11">
        <f t="shared" si="0"/>
        <v>5748600</v>
      </c>
      <c r="I22" s="11">
        <f t="shared" si="0"/>
        <v>5376300</v>
      </c>
      <c r="J22" s="11">
        <f>J23+J24+J25+J26+J27+J28+J29+J30</f>
        <v>5465000</v>
      </c>
      <c r="K22" s="11">
        <f t="shared" ref="K22" si="1">K23+K24+K25+K26+K27+K28+K29+K30</f>
        <v>4623300</v>
      </c>
      <c r="L22" s="11">
        <f t="shared" ref="L22" si="2">L23+L24+L25+L26+L27+L28+L29+L30</f>
        <v>4439000</v>
      </c>
      <c r="M22" s="11">
        <f t="shared" ref="M22" si="3">M23+M24+M25+M26+M27+M28+M29+M30</f>
        <v>5469300</v>
      </c>
      <c r="N22" s="11">
        <f t="shared" ref="N22:P22" si="4">N23+N24+N25+N26+N27+N28+N29+N30</f>
        <v>1861300</v>
      </c>
      <c r="O22" s="11">
        <f t="shared" si="4"/>
        <v>1851800</v>
      </c>
      <c r="P22" s="11">
        <f t="shared" si="4"/>
        <v>2398300</v>
      </c>
      <c r="Q22" s="11">
        <f t="shared" ref="Q22" si="5">Q23+Q24+Q25+Q26+Q27+Q28+Q29+Q30</f>
        <v>2026300</v>
      </c>
      <c r="R22" s="11">
        <f t="shared" ref="R22" si="6">R23+R24+R25+R26+R27+R28+R29+R30</f>
        <v>3388000</v>
      </c>
      <c r="S22" s="11">
        <f t="shared" ref="S22:U22" si="7">S23+S24+S25+S26+S27+S28+S29+S30</f>
        <v>819000</v>
      </c>
      <c r="T22" s="11">
        <f t="shared" si="7"/>
        <v>2297300</v>
      </c>
      <c r="U22" s="11">
        <f t="shared" si="7"/>
        <v>2167500</v>
      </c>
      <c r="V22" s="11">
        <f t="shared" ref="V22" si="8">V23+V24+V25+V26+V27+V28+V29+V30</f>
        <v>1892000</v>
      </c>
      <c r="W22" s="11">
        <f t="shared" ref="W22" si="9">W23+W24+W25+W26+W27+W28+W29+W30</f>
        <v>1486500</v>
      </c>
      <c r="X22" s="11">
        <f t="shared" ref="X22:Z22" si="10">X23+X24+X25+X26+X27+X28+X29+X30</f>
        <v>2128000</v>
      </c>
      <c r="Y22" s="11">
        <f t="shared" si="10"/>
        <v>1486500</v>
      </c>
      <c r="Z22" s="11">
        <f t="shared" si="10"/>
        <v>2848500</v>
      </c>
      <c r="AA22" s="11">
        <f t="shared" ref="AA22" si="11">AA23+AA24+AA25+AA26+AA27+AA28+AA29+AA30</f>
        <v>1486500</v>
      </c>
      <c r="AB22" s="11">
        <f t="shared" ref="AB22" si="12">AB23+AB24+AB25+AB26+AB27+AB28+AB29+AB30</f>
        <v>1725500</v>
      </c>
      <c r="AC22" s="11">
        <f t="shared" ref="AC22:AE22" si="13">AC23+AC24+AC25+AC26+AC27+AC28+AC29+AC30</f>
        <v>0</v>
      </c>
      <c r="AD22" s="11">
        <f t="shared" si="13"/>
        <v>760500</v>
      </c>
      <c r="AE22" s="11">
        <f t="shared" si="13"/>
        <v>3309300</v>
      </c>
      <c r="AF22" s="11">
        <f t="shared" ref="AF22" si="14">AF23+AF24+AF25+AF26+AF27+AF28+AF29+AF30</f>
        <v>626500</v>
      </c>
      <c r="AG22" s="11">
        <f t="shared" ref="AG22" si="15">AG23+AG24+AG25+AG26+AG27+AG28+AG29+AG30</f>
        <v>1486500</v>
      </c>
      <c r="AH22" s="11">
        <f>AG22+AF22+AE22+AD22+AB22+AA22+Z22+Y22+X22+W22+V22+U22+T22+S22+R22+Q22+P22+O22+N22+M22+L22+K22+J22+I22+H22+G22+F22</f>
        <v>80649300</v>
      </c>
    </row>
    <row r="23" spans="2:34" ht="19.5" thickBot="1">
      <c r="B23" s="13" t="s">
        <v>26</v>
      </c>
      <c r="D23" s="14" t="s">
        <v>27</v>
      </c>
      <c r="E23" s="15"/>
      <c r="F23" s="16">
        <v>3497000</v>
      </c>
      <c r="G23" s="16">
        <v>3651000</v>
      </c>
      <c r="H23" s="16">
        <v>3937000</v>
      </c>
      <c r="I23" s="16">
        <v>3145000</v>
      </c>
      <c r="J23" s="16">
        <v>3427000</v>
      </c>
      <c r="K23" s="16">
        <v>3325000</v>
      </c>
      <c r="L23" s="16">
        <v>3230000</v>
      </c>
      <c r="M23" s="16">
        <v>3254000</v>
      </c>
      <c r="N23" s="16">
        <v>260000</v>
      </c>
      <c r="O23" s="16">
        <v>81000</v>
      </c>
      <c r="P23" s="16">
        <v>327000</v>
      </c>
      <c r="Q23" s="16">
        <v>226000</v>
      </c>
      <c r="R23" s="16">
        <v>161000</v>
      </c>
      <c r="S23" s="16">
        <v>240000</v>
      </c>
      <c r="T23" s="16">
        <v>231000</v>
      </c>
      <c r="U23" s="16">
        <v>280000</v>
      </c>
      <c r="V23" s="16">
        <v>340000</v>
      </c>
      <c r="W23" s="16">
        <v>272000</v>
      </c>
      <c r="X23" s="16">
        <v>161000</v>
      </c>
      <c r="Y23" s="16">
        <v>272000</v>
      </c>
      <c r="Z23" s="16">
        <v>161000</v>
      </c>
      <c r="AA23" s="16">
        <v>272000</v>
      </c>
      <c r="AB23" s="16">
        <v>271000</v>
      </c>
      <c r="AC23" s="16"/>
      <c r="AD23" s="16"/>
      <c r="AE23" s="16">
        <v>161000</v>
      </c>
      <c r="AF23" s="16"/>
      <c r="AG23" s="16">
        <v>272000</v>
      </c>
      <c r="AH23" s="11">
        <f t="shared" ref="AH23:AH30" si="16">AG23+AF23+AE23+AD23+AB23+AA23+Z23+Y23+X23+W23+V23+U23+T23+S23+R23+Q23+P23+O23+N23+M23+L23+K23+J23+I23+H23+G23+F23</f>
        <v>31454000</v>
      </c>
    </row>
    <row r="24" spans="2:34" ht="19.5" thickBot="1">
      <c r="B24" s="13" t="s">
        <v>28</v>
      </c>
      <c r="D24" s="14" t="s">
        <v>29</v>
      </c>
      <c r="E24" s="15"/>
      <c r="F24" s="16">
        <v>1110400</v>
      </c>
      <c r="G24" s="16">
        <v>2661000</v>
      </c>
      <c r="H24" s="16">
        <v>807500</v>
      </c>
      <c r="I24" s="16">
        <v>1325000</v>
      </c>
      <c r="J24" s="16">
        <v>1060000</v>
      </c>
      <c r="K24" s="16">
        <v>367000</v>
      </c>
      <c r="L24" s="16">
        <v>413000</v>
      </c>
      <c r="M24" s="16">
        <v>1190000</v>
      </c>
      <c r="N24" s="16">
        <v>845000</v>
      </c>
      <c r="O24" s="16">
        <v>960000</v>
      </c>
      <c r="P24" s="16">
        <v>1105000</v>
      </c>
      <c r="Q24" s="16">
        <v>940000</v>
      </c>
      <c r="R24" s="16">
        <v>2472000</v>
      </c>
      <c r="S24" s="16">
        <v>70000</v>
      </c>
      <c r="T24" s="16">
        <v>1170000</v>
      </c>
      <c r="U24" s="16">
        <v>1224000</v>
      </c>
      <c r="V24" s="16">
        <v>872000</v>
      </c>
      <c r="W24" s="16">
        <v>430000</v>
      </c>
      <c r="X24" s="16">
        <v>1212000</v>
      </c>
      <c r="Y24" s="16">
        <v>430000</v>
      </c>
      <c r="Z24" s="16">
        <v>1932000</v>
      </c>
      <c r="AA24" s="16">
        <v>430000</v>
      </c>
      <c r="AB24" s="16">
        <v>570000</v>
      </c>
      <c r="AC24" s="16"/>
      <c r="AD24" s="16">
        <v>72000</v>
      </c>
      <c r="AE24" s="16">
        <v>1959000</v>
      </c>
      <c r="AF24" s="16"/>
      <c r="AG24" s="16">
        <v>430000</v>
      </c>
      <c r="AH24" s="11">
        <f t="shared" si="16"/>
        <v>26056900</v>
      </c>
    </row>
    <row r="25" spans="2:34" ht="19.5" thickBot="1">
      <c r="B25" s="13" t="s">
        <v>30</v>
      </c>
      <c r="D25" s="14" t="s">
        <v>31</v>
      </c>
      <c r="E25" s="15"/>
      <c r="F25" s="16">
        <v>360000</v>
      </c>
      <c r="G25" s="16"/>
      <c r="H25" s="16">
        <v>80000</v>
      </c>
      <c r="I25" s="16">
        <v>35000</v>
      </c>
      <c r="J25" s="16">
        <v>35000</v>
      </c>
      <c r="K25" s="16">
        <v>120000</v>
      </c>
      <c r="L25" s="16"/>
      <c r="M25" s="16">
        <v>35000</v>
      </c>
      <c r="N25" s="16">
        <v>35000</v>
      </c>
      <c r="O25" s="16"/>
      <c r="P25" s="16">
        <v>40000</v>
      </c>
      <c r="Q25" s="16">
        <v>50000</v>
      </c>
      <c r="R25" s="16">
        <v>67000</v>
      </c>
      <c r="S25" s="16"/>
      <c r="T25" s="16">
        <v>75000</v>
      </c>
      <c r="U25" s="16">
        <v>25000</v>
      </c>
      <c r="V25" s="16">
        <v>40000</v>
      </c>
      <c r="W25" s="16">
        <v>80000</v>
      </c>
      <c r="X25" s="16">
        <v>67000</v>
      </c>
      <c r="Y25" s="16">
        <v>80000</v>
      </c>
      <c r="Z25" s="16">
        <v>67000</v>
      </c>
      <c r="AA25" s="16">
        <v>80000</v>
      </c>
      <c r="AB25" s="16">
        <v>209500</v>
      </c>
      <c r="AC25" s="16"/>
      <c r="AD25" s="16"/>
      <c r="AE25" s="16">
        <v>99000</v>
      </c>
      <c r="AF25" s="16"/>
      <c r="AG25" s="16">
        <v>80000</v>
      </c>
      <c r="AH25" s="11">
        <f t="shared" si="16"/>
        <v>1759500</v>
      </c>
    </row>
    <row r="26" spans="2:34" ht="19.5" thickBot="1">
      <c r="B26" s="13" t="s">
        <v>32</v>
      </c>
      <c r="D26" s="14" t="s">
        <v>33</v>
      </c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>
        <v>29000</v>
      </c>
      <c r="T26" s="16"/>
      <c r="U26" s="16"/>
      <c r="V26" s="16">
        <v>60000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1">
        <f t="shared" si="16"/>
        <v>89000</v>
      </c>
    </row>
    <row r="27" spans="2:34" ht="19.5" thickBot="1">
      <c r="B27" s="13" t="s">
        <v>34</v>
      </c>
      <c r="D27" s="14" t="s">
        <v>35</v>
      </c>
      <c r="E27" s="15"/>
      <c r="F27" s="16">
        <v>253500</v>
      </c>
      <c r="G27" s="16">
        <v>253500</v>
      </c>
      <c r="H27" s="16">
        <v>373500</v>
      </c>
      <c r="I27" s="16">
        <v>313500</v>
      </c>
      <c r="J27" s="16">
        <v>253500</v>
      </c>
      <c r="K27" s="16">
        <v>253500</v>
      </c>
      <c r="L27" s="16">
        <v>240000</v>
      </c>
      <c r="M27" s="16">
        <v>313500</v>
      </c>
      <c r="N27" s="16">
        <v>253500</v>
      </c>
      <c r="O27" s="16">
        <v>253000</v>
      </c>
      <c r="P27" s="16">
        <v>313500</v>
      </c>
      <c r="Q27" s="16">
        <v>253500</v>
      </c>
      <c r="R27" s="16">
        <v>253000</v>
      </c>
      <c r="S27" s="16">
        <v>240000</v>
      </c>
      <c r="T27" s="16">
        <v>253500</v>
      </c>
      <c r="U27" s="16">
        <v>240000</v>
      </c>
      <c r="V27" s="16">
        <v>240000</v>
      </c>
      <c r="W27" s="16">
        <v>313500</v>
      </c>
      <c r="X27" s="16">
        <v>253000</v>
      </c>
      <c r="Y27" s="16">
        <v>313500</v>
      </c>
      <c r="Z27" s="16">
        <v>253500</v>
      </c>
      <c r="AA27" s="16">
        <v>313500</v>
      </c>
      <c r="AB27" s="16">
        <v>256000</v>
      </c>
      <c r="AC27" s="16"/>
      <c r="AD27" s="16">
        <v>253500</v>
      </c>
      <c r="AE27" s="16">
        <v>253500</v>
      </c>
      <c r="AF27" s="16">
        <v>235500</v>
      </c>
      <c r="AG27" s="16">
        <v>313500</v>
      </c>
      <c r="AH27" s="11">
        <f t="shared" si="16"/>
        <v>7313500</v>
      </c>
    </row>
    <row r="28" spans="2:34" ht="19.5" thickBot="1">
      <c r="B28" s="13" t="s">
        <v>36</v>
      </c>
      <c r="D28" s="14" t="s">
        <v>37</v>
      </c>
      <c r="E28" s="15"/>
      <c r="F28" s="16">
        <v>521800</v>
      </c>
      <c r="G28" s="16">
        <v>341800</v>
      </c>
      <c r="H28" s="16">
        <v>241800</v>
      </c>
      <c r="I28" s="16">
        <v>241800</v>
      </c>
      <c r="J28" s="16">
        <v>373500</v>
      </c>
      <c r="K28" s="16">
        <v>241800</v>
      </c>
      <c r="L28" s="16">
        <v>240000</v>
      </c>
      <c r="M28" s="16">
        <v>241800</v>
      </c>
      <c r="N28" s="16">
        <v>151800</v>
      </c>
      <c r="O28" s="16">
        <v>241800</v>
      </c>
      <c r="P28" s="16">
        <v>241800</v>
      </c>
      <c r="Q28" s="16">
        <v>241800</v>
      </c>
      <c r="R28" s="16"/>
      <c r="S28" s="16"/>
      <c r="T28" s="16">
        <v>136800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>
        <v>401800</v>
      </c>
      <c r="AF28" s="16"/>
      <c r="AG28" s="16"/>
      <c r="AH28" s="11">
        <f t="shared" si="16"/>
        <v>3860100</v>
      </c>
    </row>
    <row r="29" spans="2:34" ht="19.5" thickBot="1">
      <c r="B29" s="13"/>
      <c r="D29" s="14" t="s">
        <v>38</v>
      </c>
      <c r="E29" s="15"/>
      <c r="F29" s="16">
        <v>316000</v>
      </c>
      <c r="G29" s="16">
        <v>316000</v>
      </c>
      <c r="H29" s="16">
        <v>308800</v>
      </c>
      <c r="I29" s="16">
        <v>316000</v>
      </c>
      <c r="J29" s="16">
        <v>316000</v>
      </c>
      <c r="K29" s="16">
        <v>316000</v>
      </c>
      <c r="L29" s="16">
        <v>316000</v>
      </c>
      <c r="M29" s="16">
        <v>316000</v>
      </c>
      <c r="N29" s="16">
        <v>316000</v>
      </c>
      <c r="O29" s="16">
        <v>316000</v>
      </c>
      <c r="P29" s="16">
        <v>316000</v>
      </c>
      <c r="Q29" s="16">
        <v>240000</v>
      </c>
      <c r="R29" s="16">
        <v>316000</v>
      </c>
      <c r="S29" s="16">
        <v>240000</v>
      </c>
      <c r="T29" s="16">
        <v>316000</v>
      </c>
      <c r="U29" s="16">
        <v>316000</v>
      </c>
      <c r="V29" s="16">
        <v>280000</v>
      </c>
      <c r="W29" s="16">
        <v>316000</v>
      </c>
      <c r="X29" s="16">
        <v>316000</v>
      </c>
      <c r="Y29" s="16">
        <v>316000</v>
      </c>
      <c r="Z29" s="16">
        <v>316000</v>
      </c>
      <c r="AA29" s="16">
        <v>316000</v>
      </c>
      <c r="AB29" s="16">
        <v>240000</v>
      </c>
      <c r="AC29" s="16"/>
      <c r="AD29" s="16">
        <v>316000</v>
      </c>
      <c r="AE29" s="16">
        <v>316000</v>
      </c>
      <c r="AF29" s="16">
        <v>316000</v>
      </c>
      <c r="AG29" s="16">
        <v>316000</v>
      </c>
      <c r="AH29" s="11">
        <f t="shared" si="16"/>
        <v>8260800</v>
      </c>
    </row>
    <row r="30" spans="2:34" ht="19.5" thickBot="1">
      <c r="B30" s="13" t="s">
        <v>39</v>
      </c>
      <c r="D30" s="14" t="s">
        <v>40</v>
      </c>
      <c r="E30" s="15"/>
      <c r="F30" s="16">
        <v>200000</v>
      </c>
      <c r="G30" s="16"/>
      <c r="H30" s="16"/>
      <c r="I30" s="16"/>
      <c r="J30" s="16"/>
      <c r="K30" s="16"/>
      <c r="L30" s="16"/>
      <c r="M30" s="16">
        <v>119000</v>
      </c>
      <c r="N30" s="16"/>
      <c r="O30" s="16"/>
      <c r="P30" s="16">
        <v>55000</v>
      </c>
      <c r="Q30" s="16">
        <v>75000</v>
      </c>
      <c r="R30" s="16">
        <v>119000</v>
      </c>
      <c r="S30" s="16"/>
      <c r="T30" s="16">
        <v>115000</v>
      </c>
      <c r="U30" s="16">
        <v>82500</v>
      </c>
      <c r="V30" s="16">
        <v>60000</v>
      </c>
      <c r="W30" s="16">
        <v>75000</v>
      </c>
      <c r="X30" s="16">
        <v>119000</v>
      </c>
      <c r="Y30" s="16">
        <v>75000</v>
      </c>
      <c r="Z30" s="16">
        <v>119000</v>
      </c>
      <c r="AA30" s="16">
        <v>75000</v>
      </c>
      <c r="AB30" s="16">
        <v>179000</v>
      </c>
      <c r="AC30" s="16"/>
      <c r="AD30" s="16">
        <v>119000</v>
      </c>
      <c r="AE30" s="16">
        <v>119000</v>
      </c>
      <c r="AF30" s="16">
        <v>75000</v>
      </c>
      <c r="AG30" s="16">
        <v>75000</v>
      </c>
      <c r="AH30" s="11">
        <f t="shared" si="16"/>
        <v>1855500</v>
      </c>
    </row>
    <row r="31" spans="2:34" ht="19.5" thickBot="1">
      <c r="B31" s="7">
        <v>5</v>
      </c>
      <c r="C31" s="347" t="s">
        <v>41</v>
      </c>
      <c r="D31" s="348"/>
      <c r="E31" s="360"/>
      <c r="F31" s="11">
        <v>3780000</v>
      </c>
      <c r="G31" s="11">
        <v>1380000</v>
      </c>
      <c r="H31" s="11">
        <v>1560000</v>
      </c>
      <c r="I31" s="11">
        <v>720000</v>
      </c>
      <c r="J31" s="11">
        <v>1310500</v>
      </c>
      <c r="K31" s="11">
        <v>970000</v>
      </c>
      <c r="L31" s="11">
        <v>408000</v>
      </c>
      <c r="M31" s="11">
        <v>1186000</v>
      </c>
      <c r="N31" s="11">
        <v>1389000</v>
      </c>
      <c r="O31" s="11">
        <v>3412000</v>
      </c>
      <c r="P31" s="11">
        <v>529000</v>
      </c>
      <c r="Q31" s="11">
        <v>607000</v>
      </c>
      <c r="R31" s="11">
        <v>3018000</v>
      </c>
      <c r="S31" s="11">
        <v>1137000</v>
      </c>
      <c r="T31" s="11">
        <v>2190000</v>
      </c>
      <c r="U31" s="11">
        <v>682000</v>
      </c>
      <c r="V31" s="11">
        <v>934000</v>
      </c>
      <c r="W31" s="11">
        <v>1137000</v>
      </c>
      <c r="X31" s="11">
        <v>1668000</v>
      </c>
      <c r="Y31" s="11">
        <v>1137000</v>
      </c>
      <c r="Z31" s="11">
        <v>1668000</v>
      </c>
      <c r="AA31" s="11">
        <v>1137000</v>
      </c>
      <c r="AB31" s="11">
        <v>758000</v>
      </c>
      <c r="AC31" s="11">
        <v>670000</v>
      </c>
      <c r="AD31" s="11">
        <v>2523000</v>
      </c>
      <c r="AE31" s="11">
        <v>1678000</v>
      </c>
      <c r="AF31" s="11">
        <v>1194000</v>
      </c>
      <c r="AG31" s="11">
        <v>1137000</v>
      </c>
      <c r="AH31" s="12">
        <f t="shared" ref="AH31:AH36" si="17">SUM(F31:AG31)</f>
        <v>39919500</v>
      </c>
    </row>
    <row r="32" spans="2:34" ht="19.5" thickBot="1">
      <c r="B32" s="7">
        <v>6</v>
      </c>
      <c r="C32" s="347" t="s">
        <v>42</v>
      </c>
      <c r="D32" s="348"/>
      <c r="E32" s="360"/>
      <c r="F32" s="11">
        <v>714000</v>
      </c>
      <c r="G32" s="11">
        <v>150000</v>
      </c>
      <c r="H32" s="11">
        <v>200000</v>
      </c>
      <c r="I32" s="11">
        <v>500000</v>
      </c>
      <c r="J32" s="11">
        <v>0</v>
      </c>
      <c r="K32" s="11"/>
      <c r="L32" s="11">
        <v>0</v>
      </c>
      <c r="M32" s="11">
        <v>210000</v>
      </c>
      <c r="N32" s="11">
        <v>0</v>
      </c>
      <c r="O32" s="11">
        <v>1000000</v>
      </c>
      <c r="P32" s="11">
        <v>0</v>
      </c>
      <c r="Q32" s="11">
        <v>740000</v>
      </c>
      <c r="R32" s="11">
        <v>2890000</v>
      </c>
      <c r="S32" s="11">
        <v>900000</v>
      </c>
      <c r="T32" s="11">
        <v>920000</v>
      </c>
      <c r="U32" s="11">
        <v>700000</v>
      </c>
      <c r="V32" s="11">
        <v>734000</v>
      </c>
      <c r="W32" s="11">
        <v>900000</v>
      </c>
      <c r="X32" s="11">
        <v>458000</v>
      </c>
      <c r="Y32" s="11">
        <v>900000</v>
      </c>
      <c r="Z32" s="11">
        <v>1070000</v>
      </c>
      <c r="AA32" s="11">
        <v>900000</v>
      </c>
      <c r="AB32" s="11">
        <v>880000</v>
      </c>
      <c r="AC32" s="11">
        <v>840000</v>
      </c>
      <c r="AD32" s="11">
        <v>1070000</v>
      </c>
      <c r="AE32" s="11">
        <v>210000</v>
      </c>
      <c r="AF32" s="11">
        <v>920000</v>
      </c>
      <c r="AG32" s="11">
        <v>900000</v>
      </c>
      <c r="AH32" s="12">
        <f t="shared" si="17"/>
        <v>18706000</v>
      </c>
    </row>
    <row r="33" spans="2:34" ht="19.5" thickBot="1">
      <c r="B33" s="7">
        <v>7</v>
      </c>
      <c r="C33" s="347" t="s">
        <v>43</v>
      </c>
      <c r="D33" s="348"/>
      <c r="E33" s="360"/>
      <c r="F33" s="11">
        <v>1290000</v>
      </c>
      <c r="G33" s="11">
        <v>710000</v>
      </c>
      <c r="H33" s="11">
        <v>500000</v>
      </c>
      <c r="I33" s="11">
        <v>156000</v>
      </c>
      <c r="J33" s="11">
        <v>240000</v>
      </c>
      <c r="K33" s="11">
        <v>240000</v>
      </c>
      <c r="L33" s="11">
        <v>1785000</v>
      </c>
      <c r="M33" s="11">
        <v>510000</v>
      </c>
      <c r="N33" s="11">
        <v>845000</v>
      </c>
      <c r="O33" s="11">
        <v>531000</v>
      </c>
      <c r="P33" s="11">
        <v>180000</v>
      </c>
      <c r="Q33" s="11">
        <v>224000</v>
      </c>
      <c r="R33" s="11">
        <v>1234000</v>
      </c>
      <c r="S33" s="11">
        <v>371000</v>
      </c>
      <c r="T33" s="11">
        <v>361000</v>
      </c>
      <c r="U33" s="11">
        <v>260000</v>
      </c>
      <c r="V33" s="11">
        <v>540000</v>
      </c>
      <c r="W33" s="11">
        <v>371000</v>
      </c>
      <c r="X33" s="11">
        <v>1230000</v>
      </c>
      <c r="Y33" s="11">
        <v>371000</v>
      </c>
      <c r="Z33" s="11">
        <v>724000</v>
      </c>
      <c r="AA33" s="11">
        <v>371000</v>
      </c>
      <c r="AB33" s="11">
        <v>322000</v>
      </c>
      <c r="AC33" s="11">
        <v>134000</v>
      </c>
      <c r="AD33" s="11">
        <v>998000</v>
      </c>
      <c r="AE33" s="11">
        <v>936000</v>
      </c>
      <c r="AF33" s="11">
        <v>478000</v>
      </c>
      <c r="AG33" s="11">
        <v>371000</v>
      </c>
      <c r="AH33" s="12">
        <f t="shared" si="17"/>
        <v>16283000</v>
      </c>
    </row>
    <row r="34" spans="2:34" ht="19.5" thickBot="1">
      <c r="B34" s="7">
        <v>8</v>
      </c>
      <c r="C34" s="8" t="s">
        <v>44</v>
      </c>
      <c r="D34" s="9"/>
      <c r="E34" s="10"/>
      <c r="F34" s="11">
        <v>1160000</v>
      </c>
      <c r="G34" s="11">
        <v>740000</v>
      </c>
      <c r="H34" s="11">
        <v>969600</v>
      </c>
      <c r="I34" s="11">
        <v>332000</v>
      </c>
      <c r="J34" s="11">
        <v>1070000</v>
      </c>
      <c r="K34" s="11">
        <v>800000</v>
      </c>
      <c r="L34" s="11">
        <v>430000</v>
      </c>
      <c r="M34" s="11">
        <v>883000</v>
      </c>
      <c r="N34" s="11">
        <v>1116000</v>
      </c>
      <c r="O34" s="11">
        <v>803000</v>
      </c>
      <c r="P34" s="11">
        <v>786000</v>
      </c>
      <c r="Q34" s="11">
        <v>654000</v>
      </c>
      <c r="R34" s="11">
        <v>818200</v>
      </c>
      <c r="S34" s="11">
        <v>386000</v>
      </c>
      <c r="T34" s="11">
        <v>436000</v>
      </c>
      <c r="U34" s="11">
        <v>609000</v>
      </c>
      <c r="V34" s="11">
        <v>453000</v>
      </c>
      <c r="W34" s="11">
        <v>386000</v>
      </c>
      <c r="X34" s="11">
        <v>861000</v>
      </c>
      <c r="Y34" s="11">
        <v>386000</v>
      </c>
      <c r="Z34" s="11">
        <v>651000</v>
      </c>
      <c r="AA34" s="11">
        <v>386000</v>
      </c>
      <c r="AB34" s="11">
        <v>743000</v>
      </c>
      <c r="AC34" s="11">
        <v>404000</v>
      </c>
      <c r="AD34" s="11">
        <v>786000</v>
      </c>
      <c r="AE34" s="11">
        <v>636000</v>
      </c>
      <c r="AF34" s="11">
        <v>429000</v>
      </c>
      <c r="AG34" s="11">
        <v>386000</v>
      </c>
      <c r="AH34" s="12">
        <f t="shared" si="17"/>
        <v>18499800</v>
      </c>
    </row>
    <row r="35" spans="2:34" ht="19.5" thickBot="1">
      <c r="B35" s="7">
        <v>9</v>
      </c>
      <c r="C35" s="8" t="s">
        <v>45</v>
      </c>
      <c r="D35" s="9"/>
      <c r="E35" s="10"/>
      <c r="F35" s="11">
        <v>342000</v>
      </c>
      <c r="G35" s="11">
        <v>277000</v>
      </c>
      <c r="H35" s="11">
        <v>75000</v>
      </c>
      <c r="I35" s="11">
        <v>277000</v>
      </c>
      <c r="J35" s="11">
        <v>365000</v>
      </c>
      <c r="K35" s="11">
        <v>327000</v>
      </c>
      <c r="L35" s="11">
        <v>167000</v>
      </c>
      <c r="M35" s="11">
        <v>75000</v>
      </c>
      <c r="N35" s="11">
        <v>167000</v>
      </c>
      <c r="O35" s="11">
        <v>167000</v>
      </c>
      <c r="P35" s="11">
        <v>190000</v>
      </c>
      <c r="Q35" s="11">
        <v>167000</v>
      </c>
      <c r="R35" s="11">
        <v>167000</v>
      </c>
      <c r="S35" s="11">
        <v>155000</v>
      </c>
      <c r="T35" s="11">
        <v>167000</v>
      </c>
      <c r="U35" s="11">
        <v>155000</v>
      </c>
      <c r="V35" s="11">
        <v>155000</v>
      </c>
      <c r="W35" s="11">
        <v>155000</v>
      </c>
      <c r="X35" s="11">
        <v>167000</v>
      </c>
      <c r="Y35" s="11">
        <v>155000</v>
      </c>
      <c r="Z35" s="11">
        <v>137000</v>
      </c>
      <c r="AA35" s="11">
        <v>155000</v>
      </c>
      <c r="AB35" s="11">
        <v>60000</v>
      </c>
      <c r="AC35" s="11">
        <v>0</v>
      </c>
      <c r="AD35" s="11">
        <v>167000</v>
      </c>
      <c r="AE35" s="11">
        <v>92000</v>
      </c>
      <c r="AF35" s="11">
        <v>75000</v>
      </c>
      <c r="AG35" s="11">
        <v>155000</v>
      </c>
      <c r="AH35" s="12">
        <f t="shared" si="17"/>
        <v>4713000</v>
      </c>
    </row>
    <row r="36" spans="2:34" ht="18.75">
      <c r="B36" s="7">
        <v>10</v>
      </c>
      <c r="C36" s="347" t="s">
        <v>46</v>
      </c>
      <c r="D36" s="348"/>
      <c r="E36" s="360"/>
      <c r="F36" s="18">
        <v>400000</v>
      </c>
      <c r="G36" s="18">
        <v>400000</v>
      </c>
      <c r="H36" s="18">
        <v>400000</v>
      </c>
      <c r="I36" s="18">
        <v>400000</v>
      </c>
      <c r="J36" s="18">
        <v>400000</v>
      </c>
      <c r="K36" s="18">
        <v>400000</v>
      </c>
      <c r="L36" s="18">
        <v>380000</v>
      </c>
      <c r="M36" s="18">
        <v>400000</v>
      </c>
      <c r="N36" s="18">
        <v>400000</v>
      </c>
      <c r="O36" s="18">
        <v>400000</v>
      </c>
      <c r="P36" s="18">
        <v>400000</v>
      </c>
      <c r="Q36" s="18">
        <v>360000</v>
      </c>
      <c r="R36" s="18">
        <v>400000</v>
      </c>
      <c r="S36" s="18">
        <v>340000</v>
      </c>
      <c r="T36" s="18">
        <v>400000</v>
      </c>
      <c r="U36" s="18">
        <v>400000</v>
      </c>
      <c r="V36" s="18">
        <v>360000</v>
      </c>
      <c r="W36" s="18">
        <v>340000</v>
      </c>
      <c r="X36" s="18">
        <v>400000</v>
      </c>
      <c r="Y36" s="18">
        <v>340000</v>
      </c>
      <c r="Z36" s="18">
        <v>400000</v>
      </c>
      <c r="AA36" s="18">
        <v>340000</v>
      </c>
      <c r="AB36" s="18">
        <v>360000</v>
      </c>
      <c r="AC36" s="18">
        <v>0</v>
      </c>
      <c r="AD36" s="18">
        <v>400000</v>
      </c>
      <c r="AE36" s="18">
        <v>400000</v>
      </c>
      <c r="AF36" s="18">
        <v>400000</v>
      </c>
      <c r="AG36" s="18">
        <v>340000</v>
      </c>
      <c r="AH36" s="12">
        <f t="shared" si="17"/>
        <v>10360000</v>
      </c>
    </row>
    <row r="37" spans="2:34" ht="39" customHeight="1">
      <c r="B37" s="361" t="s">
        <v>20</v>
      </c>
      <c r="C37" s="361"/>
      <c r="D37" s="361"/>
      <c r="E37" s="361"/>
      <c r="F37" s="12">
        <f>SUM(F19:F22,F31:F36)</f>
        <v>44291700</v>
      </c>
      <c r="G37" s="12">
        <f t="shared" ref="G37:AH37" si="18">SUM(G19:G22,G31:G36)</f>
        <v>33859300</v>
      </c>
      <c r="H37" s="12">
        <f t="shared" si="18"/>
        <v>58152200</v>
      </c>
      <c r="I37" s="12">
        <f t="shared" si="18"/>
        <v>39936300</v>
      </c>
      <c r="J37" s="12">
        <f t="shared" si="18"/>
        <v>27193500</v>
      </c>
      <c r="K37" s="12">
        <f t="shared" si="18"/>
        <v>27733300</v>
      </c>
      <c r="L37" s="12">
        <f t="shared" si="18"/>
        <v>20128000</v>
      </c>
      <c r="M37" s="12">
        <f t="shared" si="18"/>
        <v>33747300</v>
      </c>
      <c r="N37" s="12">
        <f t="shared" si="18"/>
        <v>20956300</v>
      </c>
      <c r="O37" s="12">
        <f t="shared" si="18"/>
        <v>19033300</v>
      </c>
      <c r="P37" s="12">
        <f t="shared" si="18"/>
        <v>19352300</v>
      </c>
      <c r="Q37" s="12">
        <f t="shared" si="18"/>
        <v>16643300</v>
      </c>
      <c r="R37" s="12">
        <f t="shared" si="18"/>
        <v>33436700</v>
      </c>
      <c r="S37" s="12">
        <f t="shared" si="18"/>
        <v>13443000</v>
      </c>
      <c r="T37" s="12">
        <f t="shared" si="18"/>
        <v>16549800</v>
      </c>
      <c r="U37" s="12">
        <f t="shared" si="18"/>
        <v>21825500</v>
      </c>
      <c r="V37" s="12">
        <f t="shared" si="18"/>
        <v>21662000</v>
      </c>
      <c r="W37" s="12">
        <f t="shared" si="18"/>
        <v>18873500</v>
      </c>
      <c r="X37" s="12">
        <f t="shared" si="18"/>
        <v>33403500</v>
      </c>
      <c r="Y37" s="12">
        <f t="shared" si="18"/>
        <v>18873500</v>
      </c>
      <c r="Z37" s="12">
        <f t="shared" si="18"/>
        <v>29108500</v>
      </c>
      <c r="AA37" s="12">
        <f t="shared" si="18"/>
        <v>18873500</v>
      </c>
      <c r="AB37" s="12">
        <f t="shared" si="18"/>
        <v>12340500</v>
      </c>
      <c r="AC37" s="12">
        <f t="shared" si="18"/>
        <v>9493000</v>
      </c>
      <c r="AD37" s="12">
        <f t="shared" si="18"/>
        <v>34123500</v>
      </c>
      <c r="AE37" s="12">
        <f t="shared" si="18"/>
        <v>33916300</v>
      </c>
      <c r="AF37" s="12">
        <f t="shared" si="18"/>
        <v>22034000</v>
      </c>
      <c r="AG37" s="12">
        <f t="shared" si="18"/>
        <v>18873500</v>
      </c>
      <c r="AH37" s="12">
        <f t="shared" si="18"/>
        <v>717857100</v>
      </c>
    </row>
    <row r="40" spans="2:34" ht="20.25" thickBot="1">
      <c r="B40" s="19" t="s">
        <v>47</v>
      </c>
      <c r="F40" s="20"/>
      <c r="J40" s="19" t="s">
        <v>48</v>
      </c>
      <c r="N40" s="20"/>
    </row>
    <row r="41" spans="2:34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34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34" ht="15" customHeight="1" thickBot="1">
      <c r="B43" s="298" t="s">
        <v>57</v>
      </c>
      <c r="C43" s="298"/>
      <c r="D43" s="298"/>
      <c r="E43" s="298"/>
      <c r="F43" s="32">
        <v>11</v>
      </c>
      <c r="G43" s="32">
        <v>0</v>
      </c>
      <c r="H43" s="32">
        <v>0</v>
      </c>
      <c r="J43" s="33" t="s">
        <v>195</v>
      </c>
      <c r="K43" s="34"/>
      <c r="L43" s="32">
        <v>11</v>
      </c>
      <c r="M43" s="32">
        <v>0</v>
      </c>
      <c r="N43" s="32">
        <v>0</v>
      </c>
      <c r="O43" s="32">
        <v>78</v>
      </c>
      <c r="P43" s="32">
        <v>67</v>
      </c>
      <c r="Q43" s="32">
        <v>67</v>
      </c>
    </row>
    <row r="44" spans="2:34" ht="15" customHeight="1" thickBot="1">
      <c r="B44" s="298" t="s">
        <v>58</v>
      </c>
      <c r="C44" s="298"/>
      <c r="D44" s="298"/>
      <c r="E44" s="298"/>
      <c r="F44" s="32">
        <v>58</v>
      </c>
      <c r="G44" s="32">
        <v>0</v>
      </c>
      <c r="H44" s="32">
        <v>0</v>
      </c>
      <c r="J44" s="455" t="s">
        <v>433</v>
      </c>
      <c r="K44" s="456"/>
      <c r="L44" s="32">
        <v>61</v>
      </c>
      <c r="M44" s="32">
        <v>0</v>
      </c>
      <c r="N44" s="32">
        <v>0</v>
      </c>
      <c r="O44" s="32">
        <v>168</v>
      </c>
      <c r="P44" s="32">
        <v>107</v>
      </c>
      <c r="Q44" s="32">
        <v>107</v>
      </c>
    </row>
    <row r="45" spans="2:34" ht="15" customHeight="1" thickBot="1">
      <c r="B45" s="298" t="s">
        <v>59</v>
      </c>
      <c r="C45" s="298"/>
      <c r="D45" s="298"/>
      <c r="E45" s="298"/>
      <c r="F45" s="189">
        <v>1</v>
      </c>
      <c r="G45" s="32">
        <v>0</v>
      </c>
      <c r="H45" s="32">
        <v>0</v>
      </c>
      <c r="J45" s="453" t="s">
        <v>434</v>
      </c>
      <c r="K45" s="454"/>
      <c r="L45" s="189">
        <v>1</v>
      </c>
      <c r="M45" s="189">
        <v>0</v>
      </c>
      <c r="N45" s="189">
        <v>0</v>
      </c>
      <c r="O45" s="189">
        <v>1</v>
      </c>
      <c r="P45" s="189">
        <v>0</v>
      </c>
      <c r="Q45" s="189">
        <v>0</v>
      </c>
    </row>
    <row r="46" spans="2:34" ht="15" customHeight="1" thickBot="1">
      <c r="B46" s="298" t="s">
        <v>60</v>
      </c>
      <c r="C46" s="298"/>
      <c r="D46" s="298"/>
      <c r="E46" s="298"/>
      <c r="F46" s="67">
        <v>1</v>
      </c>
      <c r="G46" s="32">
        <v>0</v>
      </c>
      <c r="H46" s="32">
        <v>0</v>
      </c>
      <c r="J46" s="298" t="s">
        <v>435</v>
      </c>
      <c r="K46" s="298"/>
      <c r="L46" s="67">
        <v>3</v>
      </c>
      <c r="M46" s="67">
        <v>0</v>
      </c>
      <c r="N46" s="67">
        <v>0</v>
      </c>
      <c r="O46" s="67">
        <v>13</v>
      </c>
      <c r="P46" s="67">
        <v>10</v>
      </c>
      <c r="Q46" s="67">
        <v>10</v>
      </c>
    </row>
    <row r="47" spans="2:34" ht="15" customHeight="1" thickBot="1">
      <c r="B47" s="298" t="s">
        <v>61</v>
      </c>
      <c r="C47" s="298"/>
      <c r="D47" s="298"/>
      <c r="E47" s="298"/>
      <c r="F47" s="67">
        <v>2</v>
      </c>
      <c r="G47" s="32">
        <v>0</v>
      </c>
      <c r="H47" s="32">
        <v>0</v>
      </c>
      <c r="J47" s="298" t="s">
        <v>436</v>
      </c>
      <c r="K47" s="298"/>
      <c r="L47" s="67">
        <v>2</v>
      </c>
      <c r="M47" s="67">
        <v>0</v>
      </c>
      <c r="N47" s="67">
        <v>0</v>
      </c>
      <c r="O47" s="67">
        <v>21</v>
      </c>
      <c r="P47" s="67">
        <v>19</v>
      </c>
      <c r="Q47" s="67">
        <v>19</v>
      </c>
    </row>
    <row r="48" spans="2:34" ht="15" customHeight="1" thickBot="1">
      <c r="B48" s="298" t="s">
        <v>63</v>
      </c>
      <c r="C48" s="298"/>
      <c r="D48" s="298"/>
      <c r="E48" s="298"/>
      <c r="F48" s="67">
        <v>0</v>
      </c>
      <c r="G48" s="32">
        <v>0</v>
      </c>
      <c r="H48" s="32">
        <v>0</v>
      </c>
      <c r="J48" s="298" t="s">
        <v>437</v>
      </c>
      <c r="K48" s="298"/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0</v>
      </c>
    </row>
    <row r="49" spans="2:17" ht="15" customHeight="1" thickBot="1">
      <c r="B49" s="298" t="s">
        <v>64</v>
      </c>
      <c r="C49" s="298"/>
      <c r="D49" s="298"/>
      <c r="E49" s="298"/>
      <c r="F49" s="67">
        <v>0</v>
      </c>
      <c r="G49" s="32">
        <v>0</v>
      </c>
      <c r="H49" s="32">
        <v>0</v>
      </c>
      <c r="J49" s="298" t="s">
        <v>438</v>
      </c>
      <c r="K49" s="298"/>
      <c r="L49" s="67">
        <v>0</v>
      </c>
      <c r="M49" s="67">
        <v>0</v>
      </c>
      <c r="N49" s="67">
        <v>0</v>
      </c>
      <c r="O49" s="67">
        <v>123</v>
      </c>
      <c r="P49" s="67">
        <v>123</v>
      </c>
      <c r="Q49" s="67">
        <v>123</v>
      </c>
    </row>
    <row r="50" spans="2:17" ht="15" customHeight="1" thickBot="1">
      <c r="B50" s="298" t="s">
        <v>65</v>
      </c>
      <c r="C50" s="298"/>
      <c r="D50" s="298"/>
      <c r="E50" s="298"/>
      <c r="F50" s="67">
        <v>1</v>
      </c>
      <c r="G50" s="32">
        <v>0</v>
      </c>
      <c r="H50" s="32">
        <v>0</v>
      </c>
      <c r="J50" s="30" t="s">
        <v>439</v>
      </c>
      <c r="K50" s="30"/>
      <c r="L50" s="67">
        <v>1</v>
      </c>
      <c r="M50" s="67">
        <v>0</v>
      </c>
      <c r="N50" s="67">
        <v>0</v>
      </c>
      <c r="O50" s="67">
        <v>8</v>
      </c>
      <c r="P50" s="67">
        <v>7</v>
      </c>
      <c r="Q50" s="67">
        <v>7</v>
      </c>
    </row>
    <row r="51" spans="2:17" ht="15" customHeight="1" thickBot="1">
      <c r="B51" s="298" t="s">
        <v>66</v>
      </c>
      <c r="C51" s="298"/>
      <c r="D51" s="298"/>
      <c r="E51" s="298"/>
      <c r="F51" s="67">
        <v>0</v>
      </c>
      <c r="G51" s="32">
        <v>0</v>
      </c>
      <c r="H51" s="32">
        <v>0</v>
      </c>
      <c r="J51" s="30" t="s">
        <v>440</v>
      </c>
      <c r="K51" s="30"/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</row>
    <row r="52" spans="2:17" ht="15" customHeight="1" thickBot="1">
      <c r="B52" s="298" t="s">
        <v>67</v>
      </c>
      <c r="C52" s="298"/>
      <c r="D52" s="298"/>
      <c r="E52" s="298"/>
      <c r="F52" s="67">
        <v>0</v>
      </c>
      <c r="G52" s="32">
        <v>0</v>
      </c>
      <c r="H52" s="32">
        <v>0</v>
      </c>
      <c r="J52" s="298" t="s">
        <v>441</v>
      </c>
      <c r="K52" s="298"/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</row>
    <row r="53" spans="2:17" ht="15" customHeight="1" thickBot="1">
      <c r="B53" s="298" t="s">
        <v>68</v>
      </c>
      <c r="C53" s="298"/>
      <c r="D53" s="298"/>
      <c r="E53" s="298"/>
      <c r="F53" s="67">
        <v>1</v>
      </c>
      <c r="G53" s="32">
        <v>0</v>
      </c>
      <c r="H53" s="32">
        <v>0</v>
      </c>
      <c r="J53" s="30" t="s">
        <v>68</v>
      </c>
      <c r="K53" s="30"/>
      <c r="L53" s="67">
        <v>1</v>
      </c>
      <c r="M53" s="67">
        <v>0</v>
      </c>
      <c r="N53" s="67">
        <v>0</v>
      </c>
      <c r="O53" s="67">
        <v>13</v>
      </c>
      <c r="P53" s="67">
        <v>12</v>
      </c>
      <c r="Q53" s="67">
        <v>12</v>
      </c>
    </row>
    <row r="54" spans="2:17" ht="15" customHeight="1" thickBot="1">
      <c r="B54" s="298" t="s">
        <v>69</v>
      </c>
      <c r="C54" s="298"/>
      <c r="D54" s="298"/>
      <c r="E54" s="298"/>
      <c r="F54" s="67">
        <v>3</v>
      </c>
      <c r="G54" s="32">
        <v>0</v>
      </c>
      <c r="H54" s="32">
        <v>0</v>
      </c>
      <c r="J54" s="298" t="s">
        <v>442</v>
      </c>
      <c r="K54" s="298"/>
      <c r="L54" s="67">
        <v>3</v>
      </c>
      <c r="M54" s="67">
        <v>0</v>
      </c>
      <c r="N54" s="67">
        <v>0</v>
      </c>
      <c r="O54" s="67">
        <v>10</v>
      </c>
      <c r="P54" s="67">
        <v>7</v>
      </c>
      <c r="Q54" s="67">
        <v>7</v>
      </c>
    </row>
    <row r="55" spans="2:17" ht="15" customHeight="1" thickBot="1">
      <c r="B55" s="321" t="s">
        <v>443</v>
      </c>
      <c r="C55" s="423"/>
      <c r="D55" s="423"/>
      <c r="E55" s="424"/>
      <c r="F55" s="67">
        <v>4</v>
      </c>
      <c r="G55" s="32">
        <v>0</v>
      </c>
      <c r="H55" s="32">
        <v>0</v>
      </c>
      <c r="J55" s="298" t="s">
        <v>443</v>
      </c>
      <c r="K55" s="298"/>
      <c r="L55" s="67">
        <v>5</v>
      </c>
      <c r="M55" s="67">
        <v>0</v>
      </c>
      <c r="N55" s="67">
        <v>0</v>
      </c>
      <c r="O55" s="67">
        <v>17</v>
      </c>
      <c r="P55" s="67">
        <v>12</v>
      </c>
      <c r="Q55" s="67">
        <v>12</v>
      </c>
    </row>
    <row r="56" spans="2:17" ht="15" customHeight="1" thickBot="1">
      <c r="B56" s="321" t="s">
        <v>444</v>
      </c>
      <c r="C56" s="423"/>
      <c r="D56" s="423"/>
      <c r="E56" s="424"/>
      <c r="F56" s="67">
        <v>3</v>
      </c>
      <c r="G56" s="32">
        <v>0</v>
      </c>
      <c r="H56" s="32">
        <v>0</v>
      </c>
      <c r="J56" s="30" t="s">
        <v>444</v>
      </c>
      <c r="K56" s="30"/>
      <c r="L56" s="67">
        <v>5</v>
      </c>
      <c r="M56" s="67">
        <v>0</v>
      </c>
      <c r="N56" s="67">
        <v>0</v>
      </c>
      <c r="O56" s="67">
        <v>10</v>
      </c>
      <c r="P56" s="67">
        <v>5</v>
      </c>
      <c r="Q56" s="67">
        <v>5</v>
      </c>
    </row>
    <row r="57" spans="2:17" ht="15" customHeight="1" thickBot="1">
      <c r="B57" s="190" t="s">
        <v>445</v>
      </c>
      <c r="C57" s="191"/>
      <c r="D57" s="191"/>
      <c r="E57" s="192"/>
      <c r="F57" s="67">
        <v>13</v>
      </c>
      <c r="G57" s="189">
        <v>0</v>
      </c>
      <c r="H57" s="189">
        <v>0</v>
      </c>
      <c r="J57" s="30" t="s">
        <v>445</v>
      </c>
      <c r="K57" s="30"/>
      <c r="L57" s="67">
        <v>14</v>
      </c>
      <c r="M57" s="67">
        <v>0</v>
      </c>
      <c r="N57" s="67">
        <v>0</v>
      </c>
      <c r="O57" s="67">
        <v>35</v>
      </c>
      <c r="P57" s="67">
        <v>21</v>
      </c>
      <c r="Q57" s="67">
        <v>21</v>
      </c>
    </row>
    <row r="58" spans="2:17" ht="15" customHeight="1" thickBot="1">
      <c r="B58" s="190" t="s">
        <v>446</v>
      </c>
      <c r="C58" s="191"/>
      <c r="D58" s="191"/>
      <c r="E58" s="192"/>
      <c r="F58" s="67">
        <v>7</v>
      </c>
      <c r="G58" s="189">
        <v>0</v>
      </c>
      <c r="H58" s="189">
        <v>0</v>
      </c>
      <c r="J58" s="30" t="s">
        <v>446</v>
      </c>
      <c r="K58" s="30"/>
      <c r="L58" s="67">
        <v>7</v>
      </c>
      <c r="M58" s="67">
        <v>0</v>
      </c>
      <c r="N58" s="67">
        <v>0</v>
      </c>
      <c r="O58" s="67">
        <v>20</v>
      </c>
      <c r="P58" s="67">
        <v>13</v>
      </c>
      <c r="Q58" s="67">
        <v>13</v>
      </c>
    </row>
    <row r="59" spans="2:17" ht="15" customHeight="1">
      <c r="B59" s="337" t="s">
        <v>447</v>
      </c>
      <c r="C59" s="448"/>
      <c r="D59" s="448"/>
      <c r="E59" s="449"/>
      <c r="F59" s="67">
        <v>7</v>
      </c>
      <c r="G59" s="189">
        <v>0</v>
      </c>
      <c r="H59" s="189">
        <v>0</v>
      </c>
      <c r="J59" s="30" t="s">
        <v>447</v>
      </c>
      <c r="K59" s="30"/>
      <c r="L59" s="67">
        <v>7</v>
      </c>
      <c r="M59" s="67">
        <v>0</v>
      </c>
      <c r="N59" s="67">
        <v>0</v>
      </c>
      <c r="O59" s="67">
        <v>18</v>
      </c>
      <c r="P59" s="67">
        <v>11</v>
      </c>
      <c r="Q59" s="67">
        <v>11</v>
      </c>
    </row>
    <row r="60" spans="2:17" ht="15" customHeight="1" thickBot="1">
      <c r="B60" s="450" t="s">
        <v>448</v>
      </c>
      <c r="C60" s="451"/>
      <c r="D60" s="451"/>
      <c r="E60" s="452"/>
      <c r="F60" s="67">
        <v>1</v>
      </c>
      <c r="G60" s="193">
        <v>0</v>
      </c>
      <c r="H60" s="193">
        <v>0</v>
      </c>
      <c r="J60" s="30" t="s">
        <v>449</v>
      </c>
      <c r="K60" s="30"/>
      <c r="L60" s="67">
        <v>1</v>
      </c>
      <c r="M60" s="67">
        <v>0</v>
      </c>
      <c r="N60" s="67">
        <v>0</v>
      </c>
      <c r="O60" s="67">
        <v>39</v>
      </c>
      <c r="P60" s="67">
        <v>38</v>
      </c>
      <c r="Q60" s="67">
        <v>38</v>
      </c>
    </row>
    <row r="61" spans="2:17" ht="15" customHeight="1" thickBot="1">
      <c r="B61" s="321" t="s">
        <v>69</v>
      </c>
      <c r="C61" s="423"/>
      <c r="D61" s="423"/>
      <c r="E61" s="424"/>
      <c r="F61" s="31">
        <v>0</v>
      </c>
      <c r="G61" s="32">
        <v>0</v>
      </c>
      <c r="H61" s="32">
        <v>0</v>
      </c>
      <c r="J61" s="370" t="s">
        <v>62</v>
      </c>
      <c r="K61" s="371"/>
      <c r="L61" s="371"/>
      <c r="M61" s="371"/>
      <c r="N61" s="371"/>
      <c r="O61" s="371"/>
      <c r="P61" s="371"/>
      <c r="Q61" s="371"/>
    </row>
    <row r="68" spans="2:7" ht="15">
      <c r="B68" s="35" t="s">
        <v>70</v>
      </c>
      <c r="C68" s="35" t="s">
        <v>70</v>
      </c>
      <c r="D68" s="35" t="s">
        <v>70</v>
      </c>
      <c r="E68" s="37"/>
      <c r="F68" s="37"/>
      <c r="G68" s="38"/>
    </row>
    <row r="69" spans="2:7" ht="42" hidden="1" customHeight="1">
      <c r="B69" s="326" t="s">
        <v>71</v>
      </c>
      <c r="C69" s="327"/>
      <c r="D69" s="327"/>
      <c r="E69" s="328"/>
      <c r="F69" s="326" t="s">
        <v>72</v>
      </c>
      <c r="G69" s="327"/>
    </row>
    <row r="70" spans="2:7" ht="15">
      <c r="B70" s="333" t="s">
        <v>73</v>
      </c>
      <c r="C70" s="334"/>
      <c r="D70" s="334"/>
      <c r="E70" s="335"/>
      <c r="F70" s="155">
        <v>13233000</v>
      </c>
      <c r="G70" s="158"/>
    </row>
    <row r="71" spans="2:7" ht="15">
      <c r="B71" s="333" t="s">
        <v>74</v>
      </c>
      <c r="C71" s="334"/>
      <c r="D71" s="334"/>
      <c r="E71" s="335"/>
      <c r="F71" s="155">
        <v>32657000</v>
      </c>
      <c r="G71" s="158"/>
    </row>
    <row r="72" spans="2:7" ht="15">
      <c r="B72" s="333" t="s">
        <v>75</v>
      </c>
      <c r="C72" s="334"/>
      <c r="D72" s="334"/>
      <c r="E72" s="335"/>
      <c r="F72" s="155"/>
      <c r="G72" s="158"/>
    </row>
    <row r="73" spans="2:7" ht="15">
      <c r="B73" s="333" t="s">
        <v>76</v>
      </c>
      <c r="C73" s="334"/>
      <c r="D73" s="334"/>
      <c r="E73" s="335"/>
      <c r="F73" s="155">
        <v>159000</v>
      </c>
      <c r="G73" s="158"/>
    </row>
    <row r="74" spans="2:7" ht="15">
      <c r="B74" s="333" t="s">
        <v>77</v>
      </c>
      <c r="C74" s="334"/>
      <c r="D74" s="334"/>
      <c r="E74" s="335"/>
      <c r="F74" s="155">
        <v>10000000</v>
      </c>
      <c r="G74" s="158"/>
    </row>
    <row r="75" spans="2:7" ht="15">
      <c r="B75" s="333" t="s">
        <v>78</v>
      </c>
      <c r="C75" s="334"/>
      <c r="D75" s="334"/>
      <c r="E75" s="335"/>
      <c r="F75" s="155">
        <v>20000000</v>
      </c>
      <c r="G75" s="158"/>
    </row>
    <row r="76" spans="2:7" ht="15">
      <c r="B76" s="333" t="s">
        <v>79</v>
      </c>
      <c r="C76" s="334"/>
      <c r="D76" s="334"/>
      <c r="E76" s="335"/>
      <c r="F76" s="155"/>
      <c r="G76" s="158"/>
    </row>
    <row r="77" spans="2:7" ht="15">
      <c r="B77" s="333" t="s">
        <v>80</v>
      </c>
      <c r="C77" s="334"/>
      <c r="D77" s="334"/>
      <c r="E77" s="335"/>
      <c r="F77" s="155"/>
      <c r="G77" s="158"/>
    </row>
    <row r="78" spans="2:7" ht="15">
      <c r="B78" s="326" t="s">
        <v>62</v>
      </c>
      <c r="C78" s="327"/>
      <c r="D78" s="327"/>
      <c r="E78" s="328"/>
      <c r="F78" s="155">
        <v>76049000</v>
      </c>
      <c r="G78" s="158"/>
    </row>
  </sheetData>
  <mergeCells count="67">
    <mergeCell ref="B76:E76"/>
    <mergeCell ref="B77:E77"/>
    <mergeCell ref="B78:E78"/>
    <mergeCell ref="B73:E73"/>
    <mergeCell ref="B74:E74"/>
    <mergeCell ref="B75:E75"/>
    <mergeCell ref="B70:E70"/>
    <mergeCell ref="B71:E71"/>
    <mergeCell ref="B72:E72"/>
    <mergeCell ref="B59:E59"/>
    <mergeCell ref="B60:E60"/>
    <mergeCell ref="B61:E61"/>
    <mergeCell ref="J61:Q61"/>
    <mergeCell ref="B69:E69"/>
    <mergeCell ref="F69:G69"/>
    <mergeCell ref="B53:E53"/>
    <mergeCell ref="B54:E54"/>
    <mergeCell ref="J54:K54"/>
    <mergeCell ref="B55:E55"/>
    <mergeCell ref="J55:K55"/>
    <mergeCell ref="B56:E56"/>
    <mergeCell ref="B49:E49"/>
    <mergeCell ref="J49:K49"/>
    <mergeCell ref="B50:E50"/>
    <mergeCell ref="B51:E51"/>
    <mergeCell ref="B52:E52"/>
    <mergeCell ref="J52:K52"/>
    <mergeCell ref="B46:E46"/>
    <mergeCell ref="J46:K46"/>
    <mergeCell ref="B47:E47"/>
    <mergeCell ref="J47:K47"/>
    <mergeCell ref="B48:E48"/>
    <mergeCell ref="J48:K48"/>
    <mergeCell ref="B45:E45"/>
    <mergeCell ref="J45:K45"/>
    <mergeCell ref="C31:E31"/>
    <mergeCell ref="C32:E32"/>
    <mergeCell ref="C33:E33"/>
    <mergeCell ref="C36:E36"/>
    <mergeCell ref="B37:E37"/>
    <mergeCell ref="B41:E42"/>
    <mergeCell ref="F41:F42"/>
    <mergeCell ref="G41:H41"/>
    <mergeCell ref="B43:E43"/>
    <mergeCell ref="B44:E44"/>
    <mergeCell ref="J44:K44"/>
    <mergeCell ref="AH17:AH18"/>
    <mergeCell ref="C18:E18"/>
    <mergeCell ref="C19:E19"/>
    <mergeCell ref="C20:E20"/>
    <mergeCell ref="C21:E21"/>
    <mergeCell ref="C22:E22"/>
    <mergeCell ref="C10:C11"/>
    <mergeCell ref="D10:E10"/>
    <mergeCell ref="D11:E11"/>
    <mergeCell ref="B12:E12"/>
    <mergeCell ref="B16:AG16"/>
    <mergeCell ref="B17:B18"/>
    <mergeCell ref="C17:E17"/>
    <mergeCell ref="C8:C9"/>
    <mergeCell ref="D8:E8"/>
    <mergeCell ref="D9:E9"/>
    <mergeCell ref="D4:E4"/>
    <mergeCell ref="C5:C7"/>
    <mergeCell ref="D5:E5"/>
    <mergeCell ref="D6:E6"/>
    <mergeCell ref="D7:E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Y73"/>
  <sheetViews>
    <sheetView showGridLines="0" topLeftCell="O14" workbookViewId="0">
      <selection activeCell="W25" sqref="W25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6" width="18.25" customWidth="1"/>
    <col min="7" max="7" width="20.125" customWidth="1"/>
    <col min="8" max="8" width="18.375" customWidth="1"/>
    <col min="9" max="9" width="17" customWidth="1"/>
    <col min="10" max="10" width="16.375" customWidth="1"/>
    <col min="11" max="11" width="16" customWidth="1"/>
    <col min="12" max="12" width="15.875" customWidth="1"/>
    <col min="13" max="13" width="18.125" customWidth="1"/>
    <col min="14" max="14" width="19.375" customWidth="1"/>
    <col min="15" max="15" width="16.25" customWidth="1"/>
    <col min="16" max="17" width="17.25" customWidth="1"/>
    <col min="18" max="18" width="17.375" customWidth="1"/>
    <col min="19" max="19" width="15.75" customWidth="1"/>
    <col min="20" max="20" width="13.75" customWidth="1"/>
    <col min="21" max="21" width="18.625" customWidth="1"/>
    <col min="22" max="22" width="17.375" customWidth="1"/>
    <col min="23" max="23" width="16" customWidth="1"/>
    <col min="24" max="24" width="16.125" customWidth="1"/>
    <col min="25" max="25" width="19.75" customWidth="1"/>
  </cols>
  <sheetData>
    <row r="1" spans="2:24" ht="21">
      <c r="C1" s="1" t="s">
        <v>0</v>
      </c>
      <c r="D1" s="1"/>
      <c r="E1" s="1"/>
      <c r="F1" s="2"/>
      <c r="G1" s="2"/>
    </row>
    <row r="3" spans="2:24" ht="15">
      <c r="B3" s="3" t="s">
        <v>1</v>
      </c>
      <c r="C3" s="3"/>
      <c r="D3" s="3"/>
      <c r="E3" s="2"/>
      <c r="F3" s="2"/>
    </row>
    <row r="4" spans="2:24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4" ht="30" customHeight="1">
      <c r="B5" s="5">
        <v>1</v>
      </c>
      <c r="C5" s="304" t="s">
        <v>6</v>
      </c>
      <c r="D5" s="305" t="s">
        <v>7</v>
      </c>
      <c r="E5" s="305"/>
      <c r="F5" s="6"/>
    </row>
    <row r="6" spans="2:24" ht="30" customHeight="1">
      <c r="B6" s="5">
        <v>2</v>
      </c>
      <c r="C6" s="304"/>
      <c r="D6" s="306" t="s">
        <v>8</v>
      </c>
      <c r="E6" s="307"/>
      <c r="F6" s="6"/>
    </row>
    <row r="7" spans="2:24" ht="21.6" customHeight="1">
      <c r="B7" s="5">
        <v>3</v>
      </c>
      <c r="C7" s="304"/>
      <c r="D7" s="305" t="s">
        <v>9</v>
      </c>
      <c r="E7" s="305"/>
      <c r="F7" s="6"/>
    </row>
    <row r="8" spans="2:24" ht="27.6" customHeight="1">
      <c r="B8" s="5">
        <v>4</v>
      </c>
      <c r="C8" s="304" t="s">
        <v>10</v>
      </c>
      <c r="D8" s="305" t="s">
        <v>11</v>
      </c>
      <c r="E8" s="305"/>
      <c r="F8" s="6"/>
    </row>
    <row r="9" spans="2:24" ht="20.45" customHeight="1">
      <c r="B9" s="5">
        <v>5</v>
      </c>
      <c r="C9" s="304"/>
      <c r="D9" s="305" t="s">
        <v>12</v>
      </c>
      <c r="E9" s="305"/>
      <c r="F9" s="6"/>
    </row>
    <row r="10" spans="2:24" ht="15.6" customHeight="1">
      <c r="B10" s="5">
        <v>6</v>
      </c>
      <c r="C10" s="304" t="s">
        <v>13</v>
      </c>
      <c r="D10" s="306" t="s">
        <v>14</v>
      </c>
      <c r="E10" s="307"/>
      <c r="F10" s="6"/>
    </row>
    <row r="11" spans="2:24" ht="21" customHeight="1">
      <c r="B11" s="5">
        <v>7</v>
      </c>
      <c r="C11" s="304"/>
      <c r="D11" s="306" t="s">
        <v>15</v>
      </c>
      <c r="E11" s="307"/>
      <c r="F11" s="6"/>
    </row>
    <row r="12" spans="2:24" ht="15">
      <c r="B12" s="317" t="s">
        <v>16</v>
      </c>
      <c r="C12" s="317"/>
      <c r="D12" s="317"/>
      <c r="E12" s="317"/>
      <c r="F12" s="5">
        <v>2025</v>
      </c>
    </row>
    <row r="16" spans="2:24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</row>
    <row r="17" spans="2:25" ht="14.45" customHeight="1">
      <c r="B17" s="351" t="s">
        <v>2</v>
      </c>
      <c r="C17" s="353" t="s">
        <v>108</v>
      </c>
      <c r="D17" s="354"/>
      <c r="E17" s="355"/>
      <c r="F17" s="4" t="s">
        <v>565</v>
      </c>
      <c r="G17" s="4" t="s">
        <v>566</v>
      </c>
      <c r="H17" s="4" t="s">
        <v>567</v>
      </c>
      <c r="I17" s="4" t="s">
        <v>568</v>
      </c>
      <c r="J17" s="4" t="s">
        <v>569</v>
      </c>
      <c r="K17" s="4" t="s">
        <v>570</v>
      </c>
      <c r="L17" s="4" t="s">
        <v>571</v>
      </c>
      <c r="M17" s="4" t="s">
        <v>572</v>
      </c>
      <c r="N17" s="4" t="s">
        <v>573</v>
      </c>
      <c r="O17" s="4" t="s">
        <v>574</v>
      </c>
      <c r="P17" s="4" t="s">
        <v>575</v>
      </c>
      <c r="Q17" s="4" t="s">
        <v>576</v>
      </c>
      <c r="R17" s="4" t="s">
        <v>577</v>
      </c>
      <c r="S17" s="4" t="s">
        <v>578</v>
      </c>
      <c r="T17" s="4" t="s">
        <v>109</v>
      </c>
      <c r="U17" s="4" t="s">
        <v>579</v>
      </c>
      <c r="V17" s="4" t="s">
        <v>580</v>
      </c>
      <c r="W17" s="4" t="s">
        <v>581</v>
      </c>
      <c r="X17" s="4" t="s">
        <v>582</v>
      </c>
      <c r="Y17" s="356" t="s">
        <v>20</v>
      </c>
    </row>
    <row r="18" spans="2:25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356"/>
    </row>
    <row r="19" spans="2:25" ht="19.5" thickBot="1">
      <c r="B19" s="7">
        <v>1</v>
      </c>
      <c r="C19" s="347" t="s">
        <v>22</v>
      </c>
      <c r="D19" s="348"/>
      <c r="E19" s="360"/>
      <c r="F19" s="11">
        <v>2316000</v>
      </c>
      <c r="G19" s="11">
        <v>1670000</v>
      </c>
      <c r="H19" s="11">
        <v>2255000</v>
      </c>
      <c r="I19" s="11">
        <v>3516000</v>
      </c>
      <c r="J19" s="11">
        <v>4351000</v>
      </c>
      <c r="K19" s="11">
        <v>2020000</v>
      </c>
      <c r="L19" s="11">
        <v>1546000</v>
      </c>
      <c r="M19" s="11">
        <v>6133000</v>
      </c>
      <c r="N19" s="11">
        <v>2192000</v>
      </c>
      <c r="O19" s="11">
        <v>1546000</v>
      </c>
      <c r="P19" s="11">
        <v>5315000</v>
      </c>
      <c r="Q19" s="11">
        <v>5315000</v>
      </c>
      <c r="R19" s="11">
        <v>5315000</v>
      </c>
      <c r="S19" s="11">
        <v>5315000</v>
      </c>
      <c r="T19" s="11">
        <v>972000</v>
      </c>
      <c r="U19" s="11">
        <v>5315000</v>
      </c>
      <c r="V19" s="11">
        <v>5315000</v>
      </c>
      <c r="W19" s="11">
        <v>5315000</v>
      </c>
      <c r="X19" s="11">
        <v>5315000</v>
      </c>
      <c r="Y19" s="12">
        <f>SUM(F19:X19)</f>
        <v>71037000</v>
      </c>
    </row>
    <row r="20" spans="2:25" ht="19.5" thickBot="1">
      <c r="B20" s="7">
        <v>2</v>
      </c>
      <c r="C20" s="347" t="s">
        <v>23</v>
      </c>
      <c r="D20" s="348"/>
      <c r="E20" s="360"/>
      <c r="F20" s="11">
        <v>646000</v>
      </c>
      <c r="G20" s="11">
        <v>281000</v>
      </c>
      <c r="H20" s="11">
        <v>711000</v>
      </c>
      <c r="I20" s="11">
        <v>710000</v>
      </c>
      <c r="J20" s="11">
        <v>541000</v>
      </c>
      <c r="K20" s="11">
        <v>710000</v>
      </c>
      <c r="L20" s="11">
        <v>710000</v>
      </c>
      <c r="M20" s="11">
        <v>218000</v>
      </c>
      <c r="N20" s="11">
        <v>710000</v>
      </c>
      <c r="O20" s="11">
        <v>710000</v>
      </c>
      <c r="P20" s="11">
        <v>917000</v>
      </c>
      <c r="Q20" s="11">
        <v>917000</v>
      </c>
      <c r="R20" s="11">
        <v>917000</v>
      </c>
      <c r="S20" s="11">
        <v>917000</v>
      </c>
      <c r="T20" s="11">
        <v>527000</v>
      </c>
      <c r="U20" s="11">
        <v>917000</v>
      </c>
      <c r="V20" s="11">
        <v>917000</v>
      </c>
      <c r="W20" s="11">
        <v>917000</v>
      </c>
      <c r="X20" s="11">
        <v>917000</v>
      </c>
      <c r="Y20" s="12">
        <f>SUM(F20:X20)</f>
        <v>13810000</v>
      </c>
    </row>
    <row r="21" spans="2:25" ht="19.5" thickBot="1">
      <c r="B21" s="7">
        <v>3</v>
      </c>
      <c r="C21" s="347" t="s">
        <v>24</v>
      </c>
      <c r="D21" s="348"/>
      <c r="E21" s="360"/>
      <c r="F21" s="11">
        <v>0</v>
      </c>
      <c r="G21" s="11">
        <v>2489400</v>
      </c>
      <c r="H21" s="11">
        <v>100000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2">
        <f>SUM(F21:X21)</f>
        <v>2589400</v>
      </c>
    </row>
    <row r="22" spans="2:25" ht="19.5" thickBot="1">
      <c r="B22" s="7">
        <v>4</v>
      </c>
      <c r="C22" s="347" t="s">
        <v>25</v>
      </c>
      <c r="D22" s="348"/>
      <c r="E22" s="360"/>
      <c r="F22" s="11">
        <f>SUM(F23:F30)</f>
        <v>845500</v>
      </c>
      <c r="G22" s="11">
        <f t="shared" ref="G22:T22" si="0">SUM(G23:G30)</f>
        <v>1558500</v>
      </c>
      <c r="H22" s="11">
        <f t="shared" si="0"/>
        <v>1375000</v>
      </c>
      <c r="I22" s="11">
        <f t="shared" si="0"/>
        <v>1126500</v>
      </c>
      <c r="J22" s="11">
        <f t="shared" si="0"/>
        <v>2578300</v>
      </c>
      <c r="K22" s="11">
        <f t="shared" si="0"/>
        <v>683500</v>
      </c>
      <c r="L22" s="11">
        <f t="shared" si="0"/>
        <v>683500</v>
      </c>
      <c r="M22" s="11">
        <f t="shared" si="0"/>
        <v>7518000</v>
      </c>
      <c r="N22" s="11">
        <f t="shared" si="0"/>
        <v>593000</v>
      </c>
      <c r="O22" s="266">
        <f t="shared" si="0"/>
        <v>683500</v>
      </c>
      <c r="P22" s="11">
        <f t="shared" si="0"/>
        <v>3810600</v>
      </c>
      <c r="Q22" s="11">
        <f t="shared" si="0"/>
        <v>3810600</v>
      </c>
      <c r="R22" s="11">
        <f t="shared" si="0"/>
        <v>3810600</v>
      </c>
      <c r="S22" s="11">
        <f t="shared" si="0"/>
        <v>3810600</v>
      </c>
      <c r="T22" s="11">
        <f t="shared" si="0"/>
        <v>365000</v>
      </c>
      <c r="U22" s="11">
        <f>SUM(U23:U30)</f>
        <v>3810600</v>
      </c>
      <c r="V22" s="11">
        <f>SUM(V23:V30)</f>
        <v>3810600</v>
      </c>
      <c r="W22" s="11">
        <f>SUM(W23:W30)</f>
        <v>3810600</v>
      </c>
      <c r="X22" s="11">
        <f>SUM(X23:X30)</f>
        <v>3810600</v>
      </c>
      <c r="Y22" s="11">
        <f>X22+W22+V22+U22+T22+S22+R22+Q22+P22+O22+N22+M22+L22+K22+J22+I22+H22+G22+F22</f>
        <v>48495100</v>
      </c>
    </row>
    <row r="23" spans="2:25" ht="19.5" thickBot="1">
      <c r="B23" s="13" t="s">
        <v>26</v>
      </c>
      <c r="D23" s="14" t="s">
        <v>27</v>
      </c>
      <c r="E23" s="15"/>
      <c r="F23" s="16">
        <v>138000</v>
      </c>
      <c r="G23" s="16">
        <v>398000</v>
      </c>
      <c r="H23" s="16">
        <v>782000</v>
      </c>
      <c r="I23" s="16">
        <v>422000</v>
      </c>
      <c r="J23" s="16">
        <v>1870000</v>
      </c>
      <c r="K23" s="16">
        <v>158000</v>
      </c>
      <c r="L23" s="16">
        <v>158000</v>
      </c>
      <c r="M23" s="16">
        <v>80000</v>
      </c>
      <c r="N23" s="16">
        <v>88000</v>
      </c>
      <c r="O23" s="16">
        <v>158000</v>
      </c>
      <c r="P23" s="16">
        <v>650000</v>
      </c>
      <c r="Q23" s="16">
        <v>650000</v>
      </c>
      <c r="R23" s="16">
        <v>650000</v>
      </c>
      <c r="S23" s="16">
        <v>650000</v>
      </c>
      <c r="T23" s="16">
        <v>40000</v>
      </c>
      <c r="U23" s="16">
        <v>650000</v>
      </c>
      <c r="V23" s="16">
        <v>650000</v>
      </c>
      <c r="W23" s="16">
        <v>650000</v>
      </c>
      <c r="X23" s="16">
        <v>650000</v>
      </c>
      <c r="Y23" s="11">
        <f t="shared" ref="Y23:Y29" si="1">X23+W23+V23+U23+T23+S23+R23+Q23+P23+O23+N23+M23+L23+K23+J23+I23+H23+G23+F23</f>
        <v>9492000</v>
      </c>
    </row>
    <row r="24" spans="2:25" ht="19.5" thickBot="1">
      <c r="B24" s="13" t="s">
        <v>28</v>
      </c>
      <c r="D24" s="14" t="s">
        <v>29</v>
      </c>
      <c r="E24" s="15"/>
      <c r="F24" s="16">
        <v>170000</v>
      </c>
      <c r="G24" s="16">
        <v>500000</v>
      </c>
      <c r="H24" s="16">
        <v>0</v>
      </c>
      <c r="I24" s="16">
        <v>0</v>
      </c>
      <c r="J24" s="16">
        <v>110000</v>
      </c>
      <c r="K24" s="16">
        <v>0</v>
      </c>
      <c r="L24" s="16">
        <v>0</v>
      </c>
      <c r="M24" s="16">
        <v>935000</v>
      </c>
      <c r="N24" s="16">
        <v>0</v>
      </c>
      <c r="O24" s="16">
        <v>0</v>
      </c>
      <c r="P24" s="16">
        <v>84000</v>
      </c>
      <c r="Q24" s="16">
        <v>84000</v>
      </c>
      <c r="R24" s="16">
        <v>84000</v>
      </c>
      <c r="S24" s="16">
        <v>84000</v>
      </c>
      <c r="T24" s="16">
        <v>40000</v>
      </c>
      <c r="U24" s="16">
        <v>84000</v>
      </c>
      <c r="V24" s="16">
        <v>84000</v>
      </c>
      <c r="W24" s="16">
        <v>84000</v>
      </c>
      <c r="X24" s="16">
        <v>84000</v>
      </c>
      <c r="Y24" s="11">
        <f t="shared" si="1"/>
        <v>2427000</v>
      </c>
    </row>
    <row r="25" spans="2:25" ht="19.5" thickBot="1">
      <c r="B25" s="13" t="s">
        <v>30</v>
      </c>
      <c r="D25" s="14" t="s">
        <v>31</v>
      </c>
      <c r="E25" s="15"/>
      <c r="F25" s="16">
        <v>180000</v>
      </c>
      <c r="G25" s="16">
        <v>180000</v>
      </c>
      <c r="H25" s="16">
        <v>180000</v>
      </c>
      <c r="I25" s="16">
        <v>240000</v>
      </c>
      <c r="J25" s="16">
        <v>120000</v>
      </c>
      <c r="K25" s="16">
        <v>180000</v>
      </c>
      <c r="L25" s="16">
        <v>180000</v>
      </c>
      <c r="M25" s="16">
        <v>0</v>
      </c>
      <c r="N25" s="16">
        <v>180000</v>
      </c>
      <c r="O25" s="16">
        <v>180000</v>
      </c>
      <c r="P25" s="16">
        <v>120000</v>
      </c>
      <c r="Q25" s="16">
        <v>120000</v>
      </c>
      <c r="R25" s="16">
        <v>120000</v>
      </c>
      <c r="S25" s="16">
        <v>120000</v>
      </c>
      <c r="T25" s="16">
        <v>105000</v>
      </c>
      <c r="U25" s="16">
        <v>120000</v>
      </c>
      <c r="V25" s="16">
        <v>120000</v>
      </c>
      <c r="W25" s="16">
        <v>120000</v>
      </c>
      <c r="X25" s="16">
        <v>120000</v>
      </c>
      <c r="Y25" s="11">
        <f>X25+W25+V25+U25+T25+S25+R25+Q25+P25+O25+N25+M25+L25+K25+J25+I25+H25+G25+F25</f>
        <v>2685000</v>
      </c>
    </row>
    <row r="26" spans="2:25" ht="19.5" thickBot="1">
      <c r="B26" s="13" t="s">
        <v>32</v>
      </c>
      <c r="D26" s="14" t="s">
        <v>33</v>
      </c>
      <c r="E26" s="15"/>
      <c r="F26" s="16">
        <v>64000</v>
      </c>
      <c r="G26" s="16">
        <v>187000</v>
      </c>
      <c r="H26" s="16">
        <v>100000</v>
      </c>
      <c r="I26" s="16">
        <v>147000</v>
      </c>
      <c r="J26" s="16">
        <v>104800</v>
      </c>
      <c r="K26" s="16">
        <v>52000</v>
      </c>
      <c r="L26" s="16">
        <v>52000</v>
      </c>
      <c r="M26" s="16">
        <v>5973000</v>
      </c>
      <c r="N26" s="16">
        <v>52000</v>
      </c>
      <c r="O26" s="16">
        <v>52000</v>
      </c>
      <c r="P26" s="16">
        <v>192000</v>
      </c>
      <c r="Q26" s="16">
        <v>192000</v>
      </c>
      <c r="R26" s="16">
        <v>192000</v>
      </c>
      <c r="S26" s="16">
        <v>192000</v>
      </c>
      <c r="T26" s="16">
        <v>40000</v>
      </c>
      <c r="U26" s="16">
        <v>192000</v>
      </c>
      <c r="V26" s="16">
        <v>192000</v>
      </c>
      <c r="W26" s="16">
        <v>192000</v>
      </c>
      <c r="X26" s="16">
        <v>192000</v>
      </c>
      <c r="Y26" s="11">
        <f t="shared" si="1"/>
        <v>8359800</v>
      </c>
    </row>
    <row r="27" spans="2:25" ht="19.5" thickBot="1">
      <c r="B27" s="13" t="s">
        <v>34</v>
      </c>
      <c r="D27" s="14" t="s">
        <v>35</v>
      </c>
      <c r="E27" s="15"/>
      <c r="F27" s="16">
        <v>53500</v>
      </c>
      <c r="G27" s="16">
        <v>53500</v>
      </c>
      <c r="H27" s="16">
        <v>93000</v>
      </c>
      <c r="I27" s="16">
        <v>97500</v>
      </c>
      <c r="J27" s="16">
        <v>93500</v>
      </c>
      <c r="K27" s="16">
        <v>53500</v>
      </c>
      <c r="L27" s="16">
        <v>53500</v>
      </c>
      <c r="M27" s="16">
        <v>370000</v>
      </c>
      <c r="N27" s="16">
        <v>53000</v>
      </c>
      <c r="O27" s="16">
        <v>53500</v>
      </c>
      <c r="P27" s="16">
        <v>1788000</v>
      </c>
      <c r="Q27" s="16">
        <v>1788000</v>
      </c>
      <c r="R27" s="16">
        <v>1788000</v>
      </c>
      <c r="S27" s="16">
        <v>1788000</v>
      </c>
      <c r="T27" s="16">
        <v>20000</v>
      </c>
      <c r="U27" s="16">
        <v>1788000</v>
      </c>
      <c r="V27" s="16">
        <v>1788000</v>
      </c>
      <c r="W27" s="16">
        <v>1788000</v>
      </c>
      <c r="X27" s="16">
        <v>1788000</v>
      </c>
      <c r="Y27" s="11">
        <f>X27+W27+V27+U27+T27+S27+R27+Q27+P27+O27+N27+M27+L27+K27+J27+I27+H27+G27+F27</f>
        <v>15298500</v>
      </c>
    </row>
    <row r="28" spans="2:25" ht="19.5" thickBot="1">
      <c r="B28" s="13" t="s">
        <v>36</v>
      </c>
      <c r="D28" s="14" t="s">
        <v>37</v>
      </c>
      <c r="E28" s="15"/>
      <c r="F28" s="16">
        <v>20000</v>
      </c>
      <c r="G28" s="16">
        <v>20000</v>
      </c>
      <c r="H28" s="16">
        <v>0</v>
      </c>
      <c r="I28" s="16">
        <v>0</v>
      </c>
      <c r="J28" s="16">
        <v>60000</v>
      </c>
      <c r="K28" s="16">
        <v>20000</v>
      </c>
      <c r="L28" s="16">
        <v>20000</v>
      </c>
      <c r="M28" s="16">
        <v>40000</v>
      </c>
      <c r="N28" s="16">
        <v>0</v>
      </c>
      <c r="O28" s="16">
        <v>20000</v>
      </c>
      <c r="P28" s="16">
        <v>0</v>
      </c>
      <c r="Q28" s="16">
        <v>0</v>
      </c>
      <c r="R28" s="16">
        <v>0</v>
      </c>
      <c r="S28" s="16">
        <v>0</v>
      </c>
      <c r="T28" s="16">
        <v>40000</v>
      </c>
      <c r="U28" s="16">
        <v>0</v>
      </c>
      <c r="V28" s="16">
        <v>0</v>
      </c>
      <c r="W28" s="16">
        <v>0</v>
      </c>
      <c r="X28" s="16">
        <v>0</v>
      </c>
      <c r="Y28" s="11">
        <f t="shared" si="1"/>
        <v>240000</v>
      </c>
    </row>
    <row r="29" spans="2:25" ht="19.5" thickBot="1">
      <c r="B29" s="13"/>
      <c r="D29" s="14" t="s">
        <v>38</v>
      </c>
      <c r="E29" s="15"/>
      <c r="F29" s="16">
        <v>120000</v>
      </c>
      <c r="G29" s="16">
        <v>120000</v>
      </c>
      <c r="H29" s="16">
        <v>120000</v>
      </c>
      <c r="I29" s="16">
        <v>120000</v>
      </c>
      <c r="J29" s="16">
        <v>120000</v>
      </c>
      <c r="K29" s="16">
        <v>120000</v>
      </c>
      <c r="L29" s="16">
        <v>120000</v>
      </c>
      <c r="M29" s="16">
        <v>120000</v>
      </c>
      <c r="N29" s="16">
        <v>120000</v>
      </c>
      <c r="O29" s="16">
        <v>120000</v>
      </c>
      <c r="P29" s="16">
        <v>296600</v>
      </c>
      <c r="Q29" s="16">
        <v>296600</v>
      </c>
      <c r="R29" s="16">
        <v>296600</v>
      </c>
      <c r="S29" s="16">
        <v>296600</v>
      </c>
      <c r="T29" s="16">
        <v>40000</v>
      </c>
      <c r="U29" s="16">
        <v>296600</v>
      </c>
      <c r="V29" s="16">
        <v>296600</v>
      </c>
      <c r="W29" s="16">
        <v>296600</v>
      </c>
      <c r="X29" s="16">
        <v>296600</v>
      </c>
      <c r="Y29" s="11">
        <f t="shared" si="1"/>
        <v>3612800</v>
      </c>
    </row>
    <row r="30" spans="2:25" ht="19.5" thickBot="1">
      <c r="B30" s="13" t="s">
        <v>39</v>
      </c>
      <c r="D30" s="14" t="s">
        <v>40</v>
      </c>
      <c r="E30" s="15"/>
      <c r="F30" s="16">
        <v>100000</v>
      </c>
      <c r="G30" s="16">
        <v>100000</v>
      </c>
      <c r="H30" s="16">
        <v>100000</v>
      </c>
      <c r="I30" s="16">
        <v>100000</v>
      </c>
      <c r="J30" s="16">
        <v>100000</v>
      </c>
      <c r="K30" s="16">
        <v>100000</v>
      </c>
      <c r="L30" s="16">
        <v>100000</v>
      </c>
      <c r="M30" s="16">
        <v>0</v>
      </c>
      <c r="N30" s="16">
        <v>100000</v>
      </c>
      <c r="O30" s="16">
        <v>100000</v>
      </c>
      <c r="P30" s="16">
        <v>680000</v>
      </c>
      <c r="Q30" s="16">
        <v>680000</v>
      </c>
      <c r="R30" s="16">
        <v>680000</v>
      </c>
      <c r="S30" s="16">
        <v>680000</v>
      </c>
      <c r="T30" s="16">
        <v>40000</v>
      </c>
      <c r="U30" s="16">
        <v>680000</v>
      </c>
      <c r="V30" s="16">
        <v>680000</v>
      </c>
      <c r="W30" s="16">
        <v>680000</v>
      </c>
      <c r="X30" s="16">
        <v>680000</v>
      </c>
      <c r="Y30" s="11">
        <f>X30+W30+V30+U30+T30+S30+R30+Q30+P30+O30+N30+M30+L30+K30+J30+I30+H30+G30+F30</f>
        <v>6380000</v>
      </c>
    </row>
    <row r="31" spans="2:25" ht="19.5" thickBot="1">
      <c r="B31" s="7">
        <v>5</v>
      </c>
      <c r="C31" s="347" t="s">
        <v>41</v>
      </c>
      <c r="D31" s="348"/>
      <c r="E31" s="360"/>
      <c r="F31" s="11">
        <v>140000</v>
      </c>
      <c r="G31" s="11">
        <v>330000</v>
      </c>
      <c r="H31" s="11">
        <v>1303500</v>
      </c>
      <c r="I31" s="11">
        <v>140500</v>
      </c>
      <c r="J31" s="11">
        <v>2355500</v>
      </c>
      <c r="K31" s="11">
        <v>149500</v>
      </c>
      <c r="L31" s="11">
        <v>140000</v>
      </c>
      <c r="M31" s="11">
        <v>240000</v>
      </c>
      <c r="N31" s="11">
        <v>140000</v>
      </c>
      <c r="O31" s="11">
        <v>140500</v>
      </c>
      <c r="P31" s="11">
        <v>436000</v>
      </c>
      <c r="Q31" s="11">
        <v>436000</v>
      </c>
      <c r="R31" s="11">
        <v>436000</v>
      </c>
      <c r="S31" s="11">
        <v>436000</v>
      </c>
      <c r="T31" s="11">
        <v>60000</v>
      </c>
      <c r="U31" s="11">
        <v>436000</v>
      </c>
      <c r="V31" s="11">
        <v>436000</v>
      </c>
      <c r="W31" s="11">
        <v>436000</v>
      </c>
      <c r="X31" s="11">
        <v>436000</v>
      </c>
      <c r="Y31" s="12">
        <f t="shared" ref="Y31:Y36" si="2">SUM(F31:X31)</f>
        <v>8627500</v>
      </c>
    </row>
    <row r="32" spans="2:25" ht="19.5" thickBot="1">
      <c r="B32" s="7">
        <v>6</v>
      </c>
      <c r="C32" s="347" t="s">
        <v>42</v>
      </c>
      <c r="D32" s="348"/>
      <c r="E32" s="360"/>
      <c r="F32" s="11">
        <v>80000</v>
      </c>
      <c r="G32" s="11">
        <v>80000</v>
      </c>
      <c r="H32" s="11">
        <v>140000</v>
      </c>
      <c r="I32" s="11">
        <v>80000</v>
      </c>
      <c r="J32" s="11">
        <v>160000</v>
      </c>
      <c r="K32" s="11">
        <v>80000</v>
      </c>
      <c r="L32" s="11">
        <v>80000</v>
      </c>
      <c r="M32" s="11">
        <v>0</v>
      </c>
      <c r="N32" s="11">
        <v>80000</v>
      </c>
      <c r="O32" s="11">
        <v>80000</v>
      </c>
      <c r="P32" s="11">
        <v>300000</v>
      </c>
      <c r="Q32" s="11">
        <v>300000</v>
      </c>
      <c r="R32" s="11">
        <v>300000</v>
      </c>
      <c r="S32" s="11">
        <v>300000</v>
      </c>
      <c r="T32" s="11">
        <v>140000</v>
      </c>
      <c r="U32" s="11">
        <v>300000</v>
      </c>
      <c r="V32" s="11">
        <v>300000</v>
      </c>
      <c r="W32" s="11">
        <v>300000</v>
      </c>
      <c r="X32" s="11">
        <v>300000</v>
      </c>
      <c r="Y32" s="12">
        <f t="shared" si="2"/>
        <v>3400000</v>
      </c>
    </row>
    <row r="33" spans="2:25" ht="19.5" thickBot="1">
      <c r="B33" s="7">
        <v>7</v>
      </c>
      <c r="C33" s="347" t="s">
        <v>43</v>
      </c>
      <c r="D33" s="348"/>
      <c r="E33" s="360"/>
      <c r="F33" s="11">
        <v>160000</v>
      </c>
      <c r="G33" s="11">
        <v>160000</v>
      </c>
      <c r="H33" s="11">
        <v>190000</v>
      </c>
      <c r="I33" s="11">
        <v>160000</v>
      </c>
      <c r="J33" s="11">
        <v>1062000</v>
      </c>
      <c r="K33" s="11">
        <v>160000</v>
      </c>
      <c r="L33" s="11">
        <v>160000</v>
      </c>
      <c r="M33" s="11">
        <v>180000</v>
      </c>
      <c r="N33" s="11">
        <v>160000</v>
      </c>
      <c r="O33" s="11">
        <v>160000</v>
      </c>
      <c r="P33" s="11">
        <v>258500</v>
      </c>
      <c r="Q33" s="11">
        <v>258500</v>
      </c>
      <c r="R33" s="11">
        <v>258500</v>
      </c>
      <c r="S33" s="11">
        <v>258500</v>
      </c>
      <c r="T33" s="11">
        <v>40000</v>
      </c>
      <c r="U33" s="11">
        <v>258500</v>
      </c>
      <c r="V33" s="11">
        <v>258500</v>
      </c>
      <c r="W33" s="11">
        <v>258500</v>
      </c>
      <c r="X33" s="11">
        <v>258500</v>
      </c>
      <c r="Y33" s="12">
        <f t="shared" si="2"/>
        <v>4660000</v>
      </c>
    </row>
    <row r="34" spans="2:25" ht="19.5" thickBot="1">
      <c r="B34" s="7">
        <v>8</v>
      </c>
      <c r="C34" s="8" t="s">
        <v>44</v>
      </c>
      <c r="D34" s="9"/>
      <c r="E34" s="10"/>
      <c r="F34" s="11">
        <v>170000</v>
      </c>
      <c r="G34" s="11">
        <v>170000</v>
      </c>
      <c r="H34" s="11">
        <v>170000</v>
      </c>
      <c r="I34" s="11">
        <v>170000</v>
      </c>
      <c r="J34" s="11">
        <v>170000</v>
      </c>
      <c r="K34" s="11">
        <v>170000</v>
      </c>
      <c r="L34" s="11">
        <v>170000</v>
      </c>
      <c r="M34" s="11">
        <v>13000</v>
      </c>
      <c r="N34" s="11">
        <v>170000</v>
      </c>
      <c r="O34" s="11">
        <v>170000</v>
      </c>
      <c r="P34" s="11">
        <v>198500</v>
      </c>
      <c r="Q34" s="11">
        <v>198500</v>
      </c>
      <c r="R34" s="11">
        <v>198500</v>
      </c>
      <c r="S34" s="11">
        <v>198500</v>
      </c>
      <c r="T34" s="11">
        <v>90000</v>
      </c>
      <c r="U34" s="11">
        <v>198500</v>
      </c>
      <c r="V34" s="11">
        <v>198500</v>
      </c>
      <c r="W34" s="11">
        <v>198500</v>
      </c>
      <c r="X34" s="11">
        <v>198500</v>
      </c>
      <c r="Y34" s="12">
        <f t="shared" si="2"/>
        <v>3221000</v>
      </c>
    </row>
    <row r="35" spans="2:25" ht="19.5" thickBot="1">
      <c r="B35" s="7">
        <v>9</v>
      </c>
      <c r="C35" s="8" t="s">
        <v>45</v>
      </c>
      <c r="D35" s="9"/>
      <c r="E35" s="10"/>
      <c r="F35" s="11">
        <v>250000</v>
      </c>
      <c r="G35" s="11">
        <v>690000</v>
      </c>
      <c r="H35" s="11">
        <v>515000</v>
      </c>
      <c r="I35" s="11">
        <v>380000</v>
      </c>
      <c r="J35" s="11">
        <v>455000</v>
      </c>
      <c r="K35" s="11">
        <v>240000</v>
      </c>
      <c r="L35" s="11">
        <v>240000</v>
      </c>
      <c r="M35" s="11">
        <v>1248000</v>
      </c>
      <c r="N35" s="11">
        <v>440000</v>
      </c>
      <c r="O35" s="11">
        <v>240000</v>
      </c>
      <c r="P35" s="11">
        <v>300000</v>
      </c>
      <c r="Q35" s="11">
        <v>300000</v>
      </c>
      <c r="R35" s="11">
        <v>300000</v>
      </c>
      <c r="S35" s="11">
        <v>300000</v>
      </c>
      <c r="T35" s="11">
        <v>255000</v>
      </c>
      <c r="U35" s="11">
        <v>300000</v>
      </c>
      <c r="V35" s="11">
        <v>300000</v>
      </c>
      <c r="W35" s="11">
        <v>300000</v>
      </c>
      <c r="X35" s="11">
        <v>300000</v>
      </c>
      <c r="Y35" s="12">
        <f t="shared" si="2"/>
        <v>7353000</v>
      </c>
    </row>
    <row r="36" spans="2:25" ht="18.75">
      <c r="B36" s="7">
        <v>10</v>
      </c>
      <c r="C36" s="347" t="s">
        <v>46</v>
      </c>
      <c r="D36" s="348"/>
      <c r="E36" s="360"/>
      <c r="F36" s="18">
        <v>200000</v>
      </c>
      <c r="G36" s="18">
        <v>200000</v>
      </c>
      <c r="H36" s="18">
        <v>200000</v>
      </c>
      <c r="I36" s="18">
        <v>200000</v>
      </c>
      <c r="J36" s="18">
        <v>443000</v>
      </c>
      <c r="K36" s="18">
        <v>200000</v>
      </c>
      <c r="L36" s="18">
        <v>200000</v>
      </c>
      <c r="M36" s="18">
        <v>290000</v>
      </c>
      <c r="N36" s="18">
        <v>200000</v>
      </c>
      <c r="O36" s="18">
        <v>200000</v>
      </c>
      <c r="P36" s="18">
        <v>888000</v>
      </c>
      <c r="Q36" s="18">
        <v>888000</v>
      </c>
      <c r="R36" s="18">
        <v>888000</v>
      </c>
      <c r="S36" s="18">
        <v>888000</v>
      </c>
      <c r="T36" s="18">
        <v>120000</v>
      </c>
      <c r="U36" s="18">
        <v>888000</v>
      </c>
      <c r="V36" s="18">
        <v>888000</v>
      </c>
      <c r="W36" s="18">
        <v>888000</v>
      </c>
      <c r="X36" s="18">
        <v>888000</v>
      </c>
      <c r="Y36" s="12">
        <f t="shared" si="2"/>
        <v>9557000</v>
      </c>
    </row>
    <row r="37" spans="2:25" ht="39" customHeight="1">
      <c r="B37" s="361" t="s">
        <v>20</v>
      </c>
      <c r="C37" s="361"/>
      <c r="D37" s="361"/>
      <c r="E37" s="361"/>
      <c r="F37" s="12">
        <f>SUM(F19:F22,F31:F36)</f>
        <v>4807500</v>
      </c>
      <c r="G37" s="12">
        <f t="shared" ref="G37:Y37" si="3">SUM(G19:G22,G31:G36)</f>
        <v>7628900</v>
      </c>
      <c r="H37" s="12">
        <f t="shared" si="3"/>
        <v>6959500</v>
      </c>
      <c r="I37" s="12">
        <f t="shared" si="3"/>
        <v>6483000</v>
      </c>
      <c r="J37" s="12">
        <f t="shared" si="3"/>
        <v>12115800</v>
      </c>
      <c r="K37" s="12">
        <f t="shared" si="3"/>
        <v>4413000</v>
      </c>
      <c r="L37" s="12">
        <f t="shared" si="3"/>
        <v>3929500</v>
      </c>
      <c r="M37" s="12">
        <f>SUM(M19:M22)</f>
        <v>13869000</v>
      </c>
      <c r="N37" s="12">
        <f t="shared" si="3"/>
        <v>4685000</v>
      </c>
      <c r="O37" s="12">
        <f t="shared" si="3"/>
        <v>3930000</v>
      </c>
      <c r="P37" s="12">
        <f t="shared" si="3"/>
        <v>12423600</v>
      </c>
      <c r="Q37" s="12">
        <f t="shared" si="3"/>
        <v>12423600</v>
      </c>
      <c r="R37" s="12">
        <f t="shared" si="3"/>
        <v>12423600</v>
      </c>
      <c r="S37" s="12">
        <f t="shared" si="3"/>
        <v>12423600</v>
      </c>
      <c r="T37" s="12">
        <f t="shared" si="3"/>
        <v>2569000</v>
      </c>
      <c r="U37" s="12">
        <f t="shared" si="3"/>
        <v>12423600</v>
      </c>
      <c r="V37" s="12">
        <f t="shared" si="3"/>
        <v>12423600</v>
      </c>
      <c r="W37" s="12">
        <f t="shared" si="3"/>
        <v>12423600</v>
      </c>
      <c r="X37" s="12">
        <f t="shared" si="3"/>
        <v>12423600</v>
      </c>
      <c r="Y37" s="12">
        <f t="shared" si="3"/>
        <v>172750000</v>
      </c>
    </row>
    <row r="40" spans="2:25" ht="20.25" thickBot="1">
      <c r="B40" s="19" t="s">
        <v>47</v>
      </c>
      <c r="F40" s="20"/>
      <c r="J40" s="19" t="s">
        <v>48</v>
      </c>
      <c r="N40" s="20"/>
    </row>
    <row r="41" spans="2:25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25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25" ht="15" customHeight="1" thickBot="1">
      <c r="B43" s="298" t="s">
        <v>57</v>
      </c>
      <c r="C43" s="298"/>
      <c r="D43" s="298"/>
      <c r="E43" s="298"/>
      <c r="F43" s="31">
        <v>4</v>
      </c>
      <c r="G43" s="32">
        <v>2</v>
      </c>
      <c r="H43" s="32">
        <v>2</v>
      </c>
      <c r="J43" s="33"/>
      <c r="K43" s="34"/>
      <c r="L43" s="32"/>
      <c r="M43" s="32"/>
      <c r="N43" s="32"/>
      <c r="O43" s="32"/>
      <c r="P43" s="32"/>
      <c r="Q43" s="32"/>
    </row>
    <row r="44" spans="2:25" ht="15" customHeight="1" thickBot="1">
      <c r="B44" s="298" t="s">
        <v>58</v>
      </c>
      <c r="C44" s="298"/>
      <c r="D44" s="298"/>
      <c r="E44" s="298"/>
      <c r="F44" s="31">
        <v>40</v>
      </c>
      <c r="G44" s="32">
        <v>39</v>
      </c>
      <c r="H44" s="32">
        <v>1</v>
      </c>
      <c r="J44" s="33"/>
      <c r="K44" s="34"/>
      <c r="L44" s="32"/>
      <c r="M44" s="32"/>
      <c r="N44" s="32"/>
      <c r="O44" s="32"/>
      <c r="P44" s="32"/>
      <c r="Q44" s="32"/>
    </row>
    <row r="45" spans="2:25" ht="15" customHeight="1" thickBot="1">
      <c r="B45" s="298" t="s">
        <v>59</v>
      </c>
      <c r="C45" s="298"/>
      <c r="D45" s="298"/>
      <c r="E45" s="298"/>
      <c r="F45" s="31">
        <v>38</v>
      </c>
      <c r="G45" s="32">
        <v>38</v>
      </c>
      <c r="H45" s="32">
        <v>0</v>
      </c>
      <c r="J45" s="33"/>
      <c r="K45" s="34"/>
      <c r="L45" s="32"/>
      <c r="M45" s="32"/>
      <c r="N45" s="32"/>
      <c r="O45" s="32"/>
      <c r="P45" s="32"/>
      <c r="Q45" s="32"/>
    </row>
    <row r="46" spans="2:25" ht="15" customHeight="1" thickBot="1">
      <c r="B46" s="298" t="s">
        <v>60</v>
      </c>
      <c r="C46" s="298"/>
      <c r="D46" s="298"/>
      <c r="E46" s="298"/>
      <c r="F46" s="31">
        <v>8</v>
      </c>
      <c r="G46" s="32">
        <v>8</v>
      </c>
      <c r="H46" s="32">
        <v>0</v>
      </c>
      <c r="J46" s="33"/>
      <c r="K46" s="34"/>
      <c r="L46" s="32"/>
      <c r="M46" s="32"/>
      <c r="N46" s="32"/>
      <c r="O46" s="32"/>
      <c r="P46" s="32"/>
      <c r="Q46" s="32"/>
    </row>
    <row r="47" spans="2:25" ht="15" customHeight="1" thickBot="1">
      <c r="B47" s="298" t="s">
        <v>61</v>
      </c>
      <c r="C47" s="298"/>
      <c r="D47" s="298"/>
      <c r="E47" s="298"/>
      <c r="F47" s="31">
        <v>2</v>
      </c>
      <c r="G47" s="32">
        <v>2</v>
      </c>
      <c r="H47" s="32">
        <v>0</v>
      </c>
      <c r="J47" s="364" t="s">
        <v>62</v>
      </c>
      <c r="K47" s="380"/>
      <c r="L47" s="380"/>
      <c r="M47" s="380"/>
      <c r="N47" s="380"/>
      <c r="O47" s="380"/>
      <c r="P47" s="380"/>
      <c r="Q47" s="380"/>
    </row>
    <row r="48" spans="2:25" ht="15" customHeight="1" thickBot="1">
      <c r="B48" s="298" t="s">
        <v>63</v>
      </c>
      <c r="C48" s="298"/>
      <c r="D48" s="298"/>
      <c r="E48" s="298"/>
      <c r="F48" s="31">
        <v>0</v>
      </c>
      <c r="G48" s="32">
        <v>0</v>
      </c>
      <c r="H48" s="32">
        <v>0</v>
      </c>
    </row>
    <row r="49" spans="2:8" ht="15" customHeight="1" thickBot="1">
      <c r="B49" s="298" t="s">
        <v>64</v>
      </c>
      <c r="C49" s="298"/>
      <c r="D49" s="298"/>
      <c r="E49" s="298"/>
      <c r="F49" s="31">
        <v>36</v>
      </c>
      <c r="G49" s="32">
        <v>36</v>
      </c>
      <c r="H49" s="32">
        <v>0</v>
      </c>
    </row>
    <row r="50" spans="2:8" ht="15" customHeight="1" thickBot="1">
      <c r="B50" s="298" t="s">
        <v>65</v>
      </c>
      <c r="C50" s="298"/>
      <c r="D50" s="298"/>
      <c r="E50" s="298"/>
      <c r="F50" s="31">
        <v>7</v>
      </c>
      <c r="G50" s="32">
        <v>0</v>
      </c>
      <c r="H50" s="32">
        <v>0</v>
      </c>
    </row>
    <row r="51" spans="2:8" ht="15" customHeight="1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>
        <v>0</v>
      </c>
    </row>
    <row r="52" spans="2:8" ht="15" customHeight="1" thickBot="1">
      <c r="B52" s="298" t="s">
        <v>67</v>
      </c>
      <c r="C52" s="298"/>
      <c r="D52" s="298"/>
      <c r="E52" s="298"/>
      <c r="F52" s="31">
        <v>0</v>
      </c>
      <c r="G52" s="32">
        <v>0</v>
      </c>
      <c r="H52" s="32">
        <v>0</v>
      </c>
    </row>
    <row r="53" spans="2:8" ht="15" customHeight="1" thickBot="1">
      <c r="B53" s="298" t="s">
        <v>68</v>
      </c>
      <c r="C53" s="298"/>
      <c r="D53" s="298"/>
      <c r="E53" s="298"/>
      <c r="F53" s="31">
        <v>8</v>
      </c>
      <c r="G53" s="32">
        <v>8</v>
      </c>
      <c r="H53" s="32">
        <v>0</v>
      </c>
    </row>
    <row r="54" spans="2:8" ht="15" customHeight="1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>
        <v>0</v>
      </c>
    </row>
    <row r="58" spans="2:8">
      <c r="B58" s="35" t="s">
        <v>70</v>
      </c>
      <c r="C58" s="36"/>
      <c r="D58" s="37"/>
      <c r="E58" s="37"/>
      <c r="F58" s="37"/>
      <c r="G58" s="38"/>
    </row>
    <row r="59" spans="2:8">
      <c r="B59" s="326" t="s">
        <v>71</v>
      </c>
      <c r="C59" s="327"/>
      <c r="D59" s="327"/>
      <c r="E59" s="328"/>
      <c r="F59" s="326" t="s">
        <v>72</v>
      </c>
      <c r="G59" s="327"/>
    </row>
    <row r="60" spans="2:8" ht="15">
      <c r="B60" s="333" t="s">
        <v>73</v>
      </c>
      <c r="C60" s="334"/>
      <c r="D60" s="334"/>
      <c r="E60" s="335"/>
      <c r="F60" s="381"/>
      <c r="G60" s="382"/>
    </row>
    <row r="61" spans="2:8" ht="15">
      <c r="B61" s="333" t="s">
        <v>74</v>
      </c>
      <c r="C61" s="334"/>
      <c r="D61" s="334"/>
      <c r="E61" s="335"/>
      <c r="F61" s="381"/>
      <c r="G61" s="382"/>
    </row>
    <row r="62" spans="2:8" ht="15">
      <c r="B62" s="333" t="s">
        <v>75</v>
      </c>
      <c r="C62" s="334"/>
      <c r="D62" s="334"/>
      <c r="E62" s="335"/>
      <c r="F62" s="381"/>
      <c r="G62" s="382"/>
    </row>
    <row r="63" spans="2:8" ht="15">
      <c r="B63" s="333" t="s">
        <v>76</v>
      </c>
      <c r="C63" s="334"/>
      <c r="D63" s="334"/>
      <c r="E63" s="335"/>
      <c r="F63" s="381"/>
      <c r="G63" s="382"/>
    </row>
    <row r="64" spans="2:8" ht="15">
      <c r="B64" s="333" t="s">
        <v>77</v>
      </c>
      <c r="C64" s="334"/>
      <c r="D64" s="334"/>
      <c r="E64" s="335"/>
      <c r="F64" s="381"/>
      <c r="G64" s="382"/>
    </row>
    <row r="65" spans="2:7" ht="15">
      <c r="B65" s="333" t="s">
        <v>78</v>
      </c>
      <c r="C65" s="334"/>
      <c r="D65" s="334"/>
      <c r="E65" s="335"/>
      <c r="F65" s="381"/>
      <c r="G65" s="382"/>
    </row>
    <row r="66" spans="2:7" ht="15">
      <c r="B66" s="333" t="s">
        <v>79</v>
      </c>
      <c r="C66" s="334"/>
      <c r="D66" s="334"/>
      <c r="E66" s="335"/>
      <c r="F66" s="381"/>
      <c r="G66" s="382"/>
    </row>
    <row r="67" spans="2:7" ht="15">
      <c r="B67" s="333" t="s">
        <v>80</v>
      </c>
      <c r="C67" s="334"/>
      <c r="D67" s="334"/>
      <c r="E67" s="335"/>
      <c r="F67" s="381"/>
      <c r="G67" s="382"/>
    </row>
    <row r="68" spans="2:7" ht="15">
      <c r="B68" s="326" t="s">
        <v>62</v>
      </c>
      <c r="C68" s="327"/>
      <c r="D68" s="327"/>
      <c r="E68" s="328"/>
      <c r="F68" s="381"/>
      <c r="G68" s="382"/>
    </row>
    <row r="73" spans="2:7" ht="42" hidden="1" customHeight="1">
      <c r="B73" s="329" t="s">
        <v>81</v>
      </c>
      <c r="C73" s="330"/>
      <c r="D73" s="331">
        <f>F68-Y37</f>
        <v>-172750000</v>
      </c>
      <c r="E73" s="332"/>
    </row>
  </sheetData>
  <mergeCells count="64">
    <mergeCell ref="B67:E67"/>
    <mergeCell ref="F67:G67"/>
    <mergeCell ref="B68:E68"/>
    <mergeCell ref="F68:G68"/>
    <mergeCell ref="B73:C73"/>
    <mergeCell ref="D73:E73"/>
    <mergeCell ref="B64:E64"/>
    <mergeCell ref="F64:G64"/>
    <mergeCell ref="B65:E65"/>
    <mergeCell ref="F65:G65"/>
    <mergeCell ref="B66:E66"/>
    <mergeCell ref="F66:G66"/>
    <mergeCell ref="B61:E61"/>
    <mergeCell ref="F61:G61"/>
    <mergeCell ref="B62:E62"/>
    <mergeCell ref="F62:G62"/>
    <mergeCell ref="B63:E63"/>
    <mergeCell ref="F63:G63"/>
    <mergeCell ref="B60:E60"/>
    <mergeCell ref="F60:G60"/>
    <mergeCell ref="B47:E47"/>
    <mergeCell ref="J47:Q47"/>
    <mergeCell ref="B48:E48"/>
    <mergeCell ref="B49:E49"/>
    <mergeCell ref="B50:E50"/>
    <mergeCell ref="B51:E51"/>
    <mergeCell ref="B52:E52"/>
    <mergeCell ref="B53:E53"/>
    <mergeCell ref="B54:E54"/>
    <mergeCell ref="B59:E59"/>
    <mergeCell ref="F59:G59"/>
    <mergeCell ref="F41:F42"/>
    <mergeCell ref="G41:H41"/>
    <mergeCell ref="B43:E43"/>
    <mergeCell ref="B44:E44"/>
    <mergeCell ref="B45:E45"/>
    <mergeCell ref="B46:E46"/>
    <mergeCell ref="C31:E31"/>
    <mergeCell ref="C32:E32"/>
    <mergeCell ref="C33:E33"/>
    <mergeCell ref="C36:E36"/>
    <mergeCell ref="B37:E37"/>
    <mergeCell ref="B41:E42"/>
    <mergeCell ref="Y17:Y18"/>
    <mergeCell ref="C18:E18"/>
    <mergeCell ref="C19:E19"/>
    <mergeCell ref="C20:E20"/>
    <mergeCell ref="C21:E21"/>
    <mergeCell ref="C22:E22"/>
    <mergeCell ref="C10:C11"/>
    <mergeCell ref="D10:E10"/>
    <mergeCell ref="D11:E11"/>
    <mergeCell ref="B12:E12"/>
    <mergeCell ref="B16:X16"/>
    <mergeCell ref="B17:B18"/>
    <mergeCell ref="C17:E17"/>
    <mergeCell ref="C8:C9"/>
    <mergeCell ref="D8:E8"/>
    <mergeCell ref="D9:E9"/>
    <mergeCell ref="D4:E4"/>
    <mergeCell ref="C5:C7"/>
    <mergeCell ref="D5:E5"/>
    <mergeCell ref="D6:E6"/>
    <mergeCell ref="D7:E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zoomScale="73" zoomScaleNormal="73" workbookViewId="0">
      <pane ySplit="1" topLeftCell="A2" activePane="bottomLeft" state="frozen"/>
      <selection pane="bottomLeft" activeCell="G41" sqref="G41"/>
    </sheetView>
  </sheetViews>
  <sheetFormatPr defaultRowHeight="14.25"/>
  <cols>
    <col min="1" max="1" width="11.625" customWidth="1"/>
    <col min="5" max="5" width="10.75" customWidth="1"/>
  </cols>
  <sheetData>
    <row r="1" spans="1:21" ht="22.5" customHeight="1" thickBot="1">
      <c r="A1" s="85"/>
      <c r="B1" s="257" t="s">
        <v>50</v>
      </c>
      <c r="C1" s="86"/>
      <c r="D1" s="87"/>
      <c r="E1" s="57" t="s">
        <v>82</v>
      </c>
      <c r="F1" s="258" t="s">
        <v>160</v>
      </c>
      <c r="G1" s="258" t="s">
        <v>108</v>
      </c>
      <c r="H1" s="258" t="s">
        <v>206</v>
      </c>
      <c r="I1" s="258" t="s">
        <v>248</v>
      </c>
      <c r="J1" s="258" t="s">
        <v>276</v>
      </c>
      <c r="K1" s="258" t="s">
        <v>308</v>
      </c>
      <c r="L1" s="258" t="s">
        <v>346</v>
      </c>
      <c r="M1" s="258" t="s">
        <v>374</v>
      </c>
      <c r="N1" s="258" t="s">
        <v>375</v>
      </c>
      <c r="O1" s="258" t="s">
        <v>450</v>
      </c>
      <c r="P1" s="258" t="s">
        <v>477</v>
      </c>
      <c r="Q1" s="258" t="s">
        <v>535</v>
      </c>
      <c r="R1" s="258" t="s">
        <v>563</v>
      </c>
      <c r="S1" s="258" t="s">
        <v>511</v>
      </c>
      <c r="T1" s="258" t="s">
        <v>494</v>
      </c>
      <c r="U1" s="58" t="s">
        <v>62</v>
      </c>
    </row>
    <row r="2" spans="1:21" ht="15.75" thickBot="1">
      <c r="A2" s="298" t="s">
        <v>57</v>
      </c>
      <c r="B2" s="298"/>
      <c r="C2" s="298"/>
      <c r="D2" s="298"/>
      <c r="E2" s="259">
        <v>8</v>
      </c>
      <c r="F2" s="259">
        <v>4</v>
      </c>
      <c r="G2" s="31">
        <v>4</v>
      </c>
      <c r="H2" s="259">
        <v>7</v>
      </c>
      <c r="I2" s="260">
        <v>5</v>
      </c>
      <c r="J2" s="259">
        <v>20</v>
      </c>
      <c r="K2" s="259">
        <v>5</v>
      </c>
      <c r="L2" s="259">
        <v>4</v>
      </c>
      <c r="M2" s="259">
        <v>6</v>
      </c>
      <c r="N2" s="259">
        <v>0</v>
      </c>
      <c r="O2" s="259">
        <v>11</v>
      </c>
      <c r="P2" s="259">
        <v>9</v>
      </c>
      <c r="Q2" s="259">
        <v>6</v>
      </c>
      <c r="R2" s="259">
        <v>7</v>
      </c>
      <c r="S2" s="259">
        <v>0</v>
      </c>
      <c r="T2" s="5">
        <v>4</v>
      </c>
      <c r="U2" s="5">
        <f t="shared" ref="U2:U13" si="0">SUM(E2:T2)</f>
        <v>100</v>
      </c>
    </row>
    <row r="3" spans="1:21" ht="15.75" thickBot="1">
      <c r="A3" s="298" t="s">
        <v>58</v>
      </c>
      <c r="B3" s="298"/>
      <c r="C3" s="298"/>
      <c r="D3" s="298"/>
      <c r="E3" s="259">
        <v>50</v>
      </c>
      <c r="F3" s="259">
        <v>40</v>
      </c>
      <c r="G3" s="31">
        <v>40</v>
      </c>
      <c r="H3" s="259">
        <v>99</v>
      </c>
      <c r="I3" s="260">
        <v>34</v>
      </c>
      <c r="J3" s="259">
        <v>135</v>
      </c>
      <c r="K3" s="259">
        <v>95</v>
      </c>
      <c r="L3" s="259">
        <v>71</v>
      </c>
      <c r="M3" s="259">
        <v>69</v>
      </c>
      <c r="N3" s="259">
        <v>56</v>
      </c>
      <c r="O3" s="259">
        <v>58</v>
      </c>
      <c r="P3" s="259">
        <v>60</v>
      </c>
      <c r="Q3" s="259">
        <v>37</v>
      </c>
      <c r="R3" s="259">
        <v>62</v>
      </c>
      <c r="S3" s="259">
        <v>0</v>
      </c>
      <c r="T3" s="5">
        <v>23</v>
      </c>
      <c r="U3" s="5">
        <f t="shared" si="0"/>
        <v>929</v>
      </c>
    </row>
    <row r="4" spans="1:21" ht="15.75" thickBot="1">
      <c r="A4" s="298" t="s">
        <v>59</v>
      </c>
      <c r="B4" s="298"/>
      <c r="C4" s="298"/>
      <c r="D4" s="298"/>
      <c r="E4" s="259">
        <v>26</v>
      </c>
      <c r="F4" s="259">
        <v>17</v>
      </c>
      <c r="G4" s="31">
        <v>38</v>
      </c>
      <c r="H4" s="259">
        <v>49</v>
      </c>
      <c r="I4" s="260">
        <v>23</v>
      </c>
      <c r="J4" s="259">
        <v>57</v>
      </c>
      <c r="K4" s="259">
        <v>38</v>
      </c>
      <c r="L4" s="259">
        <v>29</v>
      </c>
      <c r="M4" s="259">
        <v>41</v>
      </c>
      <c r="N4" s="259">
        <v>37</v>
      </c>
      <c r="O4" s="259">
        <v>1</v>
      </c>
      <c r="P4" s="259">
        <v>30</v>
      </c>
      <c r="Q4" s="259">
        <v>23</v>
      </c>
      <c r="R4" s="259">
        <v>42</v>
      </c>
      <c r="S4" s="259">
        <v>0</v>
      </c>
      <c r="T4" s="5">
        <v>16</v>
      </c>
      <c r="U4" s="5">
        <f t="shared" si="0"/>
        <v>467</v>
      </c>
    </row>
    <row r="5" spans="1:21" ht="15.75" thickBot="1">
      <c r="A5" s="298" t="s">
        <v>60</v>
      </c>
      <c r="B5" s="298"/>
      <c r="C5" s="298"/>
      <c r="D5" s="298"/>
      <c r="E5" s="259">
        <v>9</v>
      </c>
      <c r="F5" s="259">
        <v>7</v>
      </c>
      <c r="G5" s="31">
        <v>8</v>
      </c>
      <c r="H5" s="259">
        <v>26</v>
      </c>
      <c r="I5" s="260">
        <v>12</v>
      </c>
      <c r="J5" s="259">
        <v>27</v>
      </c>
      <c r="K5" s="259">
        <v>21</v>
      </c>
      <c r="L5" s="259">
        <v>6</v>
      </c>
      <c r="M5" s="259">
        <v>11</v>
      </c>
      <c r="N5" s="259">
        <v>10</v>
      </c>
      <c r="O5" s="259">
        <v>1</v>
      </c>
      <c r="P5" s="259">
        <v>12</v>
      </c>
      <c r="Q5" s="259">
        <v>8</v>
      </c>
      <c r="R5" s="259">
        <v>5</v>
      </c>
      <c r="S5" s="259">
        <v>0</v>
      </c>
      <c r="T5" s="5">
        <v>9</v>
      </c>
      <c r="U5" s="5">
        <f t="shared" si="0"/>
        <v>172</v>
      </c>
    </row>
    <row r="6" spans="1:21" ht="15.75" thickBot="1">
      <c r="A6" s="298" t="s">
        <v>564</v>
      </c>
      <c r="B6" s="298"/>
      <c r="C6" s="298"/>
      <c r="D6" s="298"/>
      <c r="E6" s="259">
        <v>3</v>
      </c>
      <c r="F6" s="259">
        <v>2</v>
      </c>
      <c r="G6" s="31">
        <v>2</v>
      </c>
      <c r="H6" s="259">
        <v>7</v>
      </c>
      <c r="I6" s="260">
        <v>6</v>
      </c>
      <c r="J6" s="259">
        <v>11</v>
      </c>
      <c r="K6" s="259">
        <v>5</v>
      </c>
      <c r="L6" s="259">
        <v>4</v>
      </c>
      <c r="M6" s="259">
        <v>7</v>
      </c>
      <c r="N6" s="259">
        <v>2</v>
      </c>
      <c r="O6" s="259">
        <v>2</v>
      </c>
      <c r="P6" s="259">
        <v>7</v>
      </c>
      <c r="Q6" s="259">
        <v>4</v>
      </c>
      <c r="R6" s="259">
        <v>2</v>
      </c>
      <c r="S6" s="259">
        <v>0</v>
      </c>
      <c r="T6" s="5">
        <v>1</v>
      </c>
      <c r="U6" s="5">
        <f t="shared" si="0"/>
        <v>65</v>
      </c>
    </row>
    <row r="7" spans="1:21" ht="15.75" thickBot="1">
      <c r="A7" s="298" t="s">
        <v>63</v>
      </c>
      <c r="B7" s="298"/>
      <c r="C7" s="298"/>
      <c r="D7" s="298"/>
      <c r="E7" s="259">
        <f>-F7</f>
        <v>0</v>
      </c>
      <c r="F7" s="259">
        <v>0</v>
      </c>
      <c r="G7" s="31">
        <v>0</v>
      </c>
      <c r="H7" s="259">
        <v>1</v>
      </c>
      <c r="I7" s="260"/>
      <c r="J7" s="259">
        <v>1</v>
      </c>
      <c r="K7" s="259">
        <v>1</v>
      </c>
      <c r="L7" s="259">
        <v>1</v>
      </c>
      <c r="M7" s="259">
        <v>0</v>
      </c>
      <c r="N7" s="259">
        <v>0</v>
      </c>
      <c r="O7" s="259">
        <v>0</v>
      </c>
      <c r="P7" s="259">
        <v>0</v>
      </c>
      <c r="Q7" s="259">
        <v>0</v>
      </c>
      <c r="R7" s="259">
        <v>1</v>
      </c>
      <c r="S7" s="259">
        <v>0</v>
      </c>
      <c r="T7" s="5">
        <v>1</v>
      </c>
      <c r="U7" s="5">
        <f t="shared" si="0"/>
        <v>6</v>
      </c>
    </row>
    <row r="8" spans="1:21" ht="15.75" thickBot="1">
      <c r="A8" s="298" t="s">
        <v>64</v>
      </c>
      <c r="B8" s="298"/>
      <c r="C8" s="298"/>
      <c r="D8" s="298"/>
      <c r="E8" s="259">
        <v>57</v>
      </c>
      <c r="F8" s="259">
        <v>20</v>
      </c>
      <c r="G8" s="31">
        <v>36</v>
      </c>
      <c r="H8" s="259">
        <v>43</v>
      </c>
      <c r="I8" s="260">
        <v>25</v>
      </c>
      <c r="J8" s="259">
        <v>18</v>
      </c>
      <c r="K8" s="259">
        <v>29</v>
      </c>
      <c r="L8" s="259">
        <v>0</v>
      </c>
      <c r="M8" s="259">
        <v>69</v>
      </c>
      <c r="N8" s="259">
        <v>26</v>
      </c>
      <c r="O8" s="259">
        <v>0</v>
      </c>
      <c r="P8" s="259">
        <v>65</v>
      </c>
      <c r="Q8" s="259">
        <v>30</v>
      </c>
      <c r="R8" s="259">
        <v>74</v>
      </c>
      <c r="S8" s="259">
        <v>0</v>
      </c>
      <c r="T8" s="5">
        <v>17</v>
      </c>
      <c r="U8" s="5">
        <f t="shared" si="0"/>
        <v>509</v>
      </c>
    </row>
    <row r="9" spans="1:21" ht="15.75" thickBot="1">
      <c r="A9" s="298" t="s">
        <v>65</v>
      </c>
      <c r="B9" s="298"/>
      <c r="C9" s="298"/>
      <c r="D9" s="298"/>
      <c r="E9" s="259">
        <v>7</v>
      </c>
      <c r="F9" s="259">
        <v>2</v>
      </c>
      <c r="G9" s="31">
        <v>7</v>
      </c>
      <c r="H9" s="259">
        <v>18</v>
      </c>
      <c r="I9" s="260">
        <v>3</v>
      </c>
      <c r="J9" s="259">
        <v>21</v>
      </c>
      <c r="K9" s="259">
        <v>8</v>
      </c>
      <c r="L9" s="259">
        <v>7</v>
      </c>
      <c r="M9" s="259">
        <v>9</v>
      </c>
      <c r="N9" s="259">
        <v>15</v>
      </c>
      <c r="O9" s="259">
        <v>1</v>
      </c>
      <c r="P9" s="259">
        <v>10</v>
      </c>
      <c r="Q9" s="259">
        <v>14</v>
      </c>
      <c r="R9" s="259">
        <v>7</v>
      </c>
      <c r="S9" s="259">
        <v>0</v>
      </c>
      <c r="T9" s="5">
        <v>23</v>
      </c>
      <c r="U9" s="5">
        <f t="shared" si="0"/>
        <v>152</v>
      </c>
    </row>
    <row r="10" spans="1:21" ht="15.75" thickBot="1">
      <c r="A10" s="298" t="s">
        <v>66</v>
      </c>
      <c r="B10" s="298"/>
      <c r="C10" s="298"/>
      <c r="D10" s="298"/>
      <c r="E10" s="259">
        <v>1</v>
      </c>
      <c r="F10" s="259">
        <v>0</v>
      </c>
      <c r="G10" s="31">
        <v>0</v>
      </c>
      <c r="H10" s="259">
        <v>0</v>
      </c>
      <c r="I10" s="260"/>
      <c r="J10" s="259">
        <v>1</v>
      </c>
      <c r="K10" s="259">
        <v>0</v>
      </c>
      <c r="L10" s="259">
        <v>0</v>
      </c>
      <c r="M10" s="259">
        <v>0</v>
      </c>
      <c r="N10" s="259">
        <v>0</v>
      </c>
      <c r="O10" s="259">
        <v>0</v>
      </c>
      <c r="P10" s="259">
        <v>1</v>
      </c>
      <c r="Q10" s="259">
        <v>0</v>
      </c>
      <c r="R10" s="259">
        <v>0</v>
      </c>
      <c r="S10" s="259">
        <v>0</v>
      </c>
      <c r="T10" s="5">
        <v>0</v>
      </c>
      <c r="U10" s="5">
        <f t="shared" si="0"/>
        <v>3</v>
      </c>
    </row>
    <row r="11" spans="1:21" ht="15.75" thickBot="1">
      <c r="A11" s="298" t="s">
        <v>67</v>
      </c>
      <c r="B11" s="298"/>
      <c r="C11" s="298"/>
      <c r="D11" s="298"/>
      <c r="E11" s="259">
        <v>0</v>
      </c>
      <c r="F11" s="259">
        <v>0</v>
      </c>
      <c r="G11" s="31">
        <v>0</v>
      </c>
      <c r="H11" s="259">
        <v>0</v>
      </c>
      <c r="I11" s="260"/>
      <c r="J11" s="259">
        <v>0</v>
      </c>
      <c r="K11" s="259">
        <v>0</v>
      </c>
      <c r="L11" s="259">
        <v>0</v>
      </c>
      <c r="M11" s="259">
        <v>5</v>
      </c>
      <c r="N11" s="259">
        <v>0</v>
      </c>
      <c r="O11" s="259">
        <v>0</v>
      </c>
      <c r="P11" s="259">
        <v>0</v>
      </c>
      <c r="Q11" s="259"/>
      <c r="R11" s="259">
        <v>0</v>
      </c>
      <c r="S11" s="259">
        <v>0</v>
      </c>
      <c r="T11" s="5">
        <v>0</v>
      </c>
      <c r="U11" s="5">
        <f t="shared" si="0"/>
        <v>5</v>
      </c>
    </row>
    <row r="12" spans="1:21" ht="15.75" thickBot="1">
      <c r="A12" s="298" t="s">
        <v>68</v>
      </c>
      <c r="B12" s="298"/>
      <c r="C12" s="298"/>
      <c r="D12" s="298"/>
      <c r="E12" s="259">
        <v>13</v>
      </c>
      <c r="F12" s="259">
        <v>0</v>
      </c>
      <c r="G12" s="31">
        <v>8</v>
      </c>
      <c r="H12" s="259">
        <v>15</v>
      </c>
      <c r="I12" s="260">
        <v>2</v>
      </c>
      <c r="J12" s="259">
        <v>3</v>
      </c>
      <c r="K12" s="259">
        <v>13</v>
      </c>
      <c r="L12" s="259">
        <v>10</v>
      </c>
      <c r="M12" s="259">
        <v>5</v>
      </c>
      <c r="N12" s="259">
        <v>10</v>
      </c>
      <c r="O12" s="259">
        <v>1</v>
      </c>
      <c r="P12" s="259">
        <v>15</v>
      </c>
      <c r="Q12" s="259">
        <v>6</v>
      </c>
      <c r="R12" s="259">
        <v>16</v>
      </c>
      <c r="S12" s="259">
        <v>0</v>
      </c>
      <c r="T12" s="5">
        <v>0</v>
      </c>
      <c r="U12" s="5">
        <f t="shared" si="0"/>
        <v>117</v>
      </c>
    </row>
    <row r="13" spans="1:21" ht="15.75" thickBot="1">
      <c r="A13" s="298" t="s">
        <v>69</v>
      </c>
      <c r="B13" s="298"/>
      <c r="C13" s="298"/>
      <c r="D13" s="298"/>
      <c r="E13" s="259">
        <v>0</v>
      </c>
      <c r="F13" s="259">
        <v>0</v>
      </c>
      <c r="G13" s="31">
        <v>0</v>
      </c>
      <c r="H13" s="259">
        <v>0</v>
      </c>
      <c r="I13" s="260">
        <v>0</v>
      </c>
      <c r="J13" s="259">
        <v>0</v>
      </c>
      <c r="K13" s="259">
        <v>0</v>
      </c>
      <c r="L13" s="259">
        <v>0</v>
      </c>
      <c r="M13" s="259">
        <v>0</v>
      </c>
      <c r="N13" s="259">
        <v>0</v>
      </c>
      <c r="O13" s="259">
        <v>3</v>
      </c>
      <c r="P13" s="259">
        <v>0</v>
      </c>
      <c r="Q13" s="259">
        <v>0</v>
      </c>
      <c r="R13" s="259">
        <v>0</v>
      </c>
      <c r="S13" s="259">
        <v>0</v>
      </c>
      <c r="T13" s="5">
        <v>0</v>
      </c>
      <c r="U13" s="5">
        <f t="shared" si="0"/>
        <v>3</v>
      </c>
    </row>
    <row r="14" spans="1:21" ht="15.75" thickBot="1">
      <c r="A14" s="300" t="s">
        <v>55</v>
      </c>
      <c r="B14" s="300"/>
      <c r="C14" s="300"/>
      <c r="D14" s="300"/>
      <c r="E14" s="300"/>
      <c r="F14" s="5"/>
      <c r="G14" s="5"/>
      <c r="H14" s="5"/>
      <c r="I14" s="5"/>
      <c r="J14" s="5"/>
      <c r="K14" s="5"/>
      <c r="L14" s="5"/>
      <c r="M14" s="5"/>
      <c r="N14" s="5"/>
      <c r="O14" s="259"/>
      <c r="P14" s="5"/>
      <c r="Q14" s="5"/>
      <c r="R14" s="5"/>
      <c r="S14" s="259"/>
      <c r="T14" s="5"/>
      <c r="U14" s="5"/>
    </row>
    <row r="15" spans="1:21" ht="15.75" thickBot="1">
      <c r="A15" s="298" t="s">
        <v>57</v>
      </c>
      <c r="B15" s="298"/>
      <c r="C15" s="298"/>
      <c r="D15" s="298"/>
      <c r="E15" s="259">
        <v>5</v>
      </c>
      <c r="F15" s="259">
        <v>1</v>
      </c>
      <c r="G15" s="31">
        <v>4</v>
      </c>
      <c r="H15" s="259">
        <v>6</v>
      </c>
      <c r="I15" s="260">
        <v>3</v>
      </c>
      <c r="J15" s="259">
        <v>17</v>
      </c>
      <c r="K15" s="259">
        <v>3</v>
      </c>
      <c r="L15" s="259">
        <v>1</v>
      </c>
      <c r="M15" s="259">
        <v>4</v>
      </c>
      <c r="N15" s="259">
        <v>0</v>
      </c>
      <c r="O15" s="259"/>
      <c r="P15" s="259">
        <v>9</v>
      </c>
      <c r="Q15" s="259">
        <v>5</v>
      </c>
      <c r="R15" s="259">
        <v>4</v>
      </c>
      <c r="S15" s="259">
        <v>0</v>
      </c>
      <c r="T15" s="259">
        <v>2</v>
      </c>
      <c r="U15" s="5">
        <f t="shared" ref="U15:U39" si="1">SUM(E15:T15)</f>
        <v>64</v>
      </c>
    </row>
    <row r="16" spans="1:21" ht="15.75" thickBot="1">
      <c r="A16" s="298" t="s">
        <v>58</v>
      </c>
      <c r="B16" s="298"/>
      <c r="C16" s="298"/>
      <c r="D16" s="298"/>
      <c r="E16" s="259">
        <v>50</v>
      </c>
      <c r="F16" s="259">
        <v>40</v>
      </c>
      <c r="G16" s="31">
        <v>40</v>
      </c>
      <c r="H16" s="259">
        <v>99</v>
      </c>
      <c r="I16" s="260">
        <v>34</v>
      </c>
      <c r="J16" s="259">
        <v>132</v>
      </c>
      <c r="K16" s="259">
        <v>95</v>
      </c>
      <c r="L16" s="259">
        <v>70</v>
      </c>
      <c r="M16" s="259">
        <v>69</v>
      </c>
      <c r="N16" s="259">
        <v>56</v>
      </c>
      <c r="O16" s="259"/>
      <c r="P16" s="259">
        <v>60</v>
      </c>
      <c r="Q16" s="259">
        <v>37</v>
      </c>
      <c r="R16" s="259">
        <v>62</v>
      </c>
      <c r="S16" s="259">
        <v>0</v>
      </c>
      <c r="T16" s="259">
        <v>23</v>
      </c>
      <c r="U16" s="5">
        <f t="shared" si="1"/>
        <v>867</v>
      </c>
    </row>
    <row r="17" spans="1:21" ht="15.75" thickBot="1">
      <c r="A17" s="298" t="s">
        <v>59</v>
      </c>
      <c r="B17" s="298"/>
      <c r="C17" s="298"/>
      <c r="D17" s="298"/>
      <c r="E17" s="259">
        <v>26</v>
      </c>
      <c r="F17" s="259">
        <v>17</v>
      </c>
      <c r="G17" s="31">
        <v>38</v>
      </c>
      <c r="H17" s="259">
        <v>48</v>
      </c>
      <c r="I17" s="260">
        <v>23</v>
      </c>
      <c r="J17" s="259">
        <v>57</v>
      </c>
      <c r="K17" s="259">
        <v>38</v>
      </c>
      <c r="L17" s="259">
        <v>29</v>
      </c>
      <c r="M17" s="259">
        <v>41</v>
      </c>
      <c r="N17" s="259">
        <v>37</v>
      </c>
      <c r="O17" s="259"/>
      <c r="P17" s="259">
        <v>30</v>
      </c>
      <c r="Q17" s="259">
        <v>23</v>
      </c>
      <c r="R17" s="259">
        <v>42</v>
      </c>
      <c r="S17" s="259">
        <v>0</v>
      </c>
      <c r="T17" s="259">
        <v>16</v>
      </c>
      <c r="U17" s="5">
        <f t="shared" si="1"/>
        <v>465</v>
      </c>
    </row>
    <row r="18" spans="1:21" ht="15.75" thickBot="1">
      <c r="A18" s="298" t="s">
        <v>60</v>
      </c>
      <c r="B18" s="298"/>
      <c r="C18" s="298"/>
      <c r="D18" s="298"/>
      <c r="E18" s="259">
        <v>9</v>
      </c>
      <c r="F18" s="259">
        <v>7</v>
      </c>
      <c r="G18" s="31">
        <v>8</v>
      </c>
      <c r="H18" s="259">
        <v>26</v>
      </c>
      <c r="I18" s="260">
        <v>12</v>
      </c>
      <c r="J18" s="259">
        <v>27</v>
      </c>
      <c r="K18" s="259">
        <v>21</v>
      </c>
      <c r="L18" s="259">
        <v>6</v>
      </c>
      <c r="M18" s="259">
        <v>11</v>
      </c>
      <c r="N18" s="259">
        <v>10</v>
      </c>
      <c r="O18" s="259"/>
      <c r="P18" s="259">
        <v>12</v>
      </c>
      <c r="Q18" s="259">
        <v>8</v>
      </c>
      <c r="R18" s="259">
        <v>5</v>
      </c>
      <c r="S18" s="259">
        <v>0</v>
      </c>
      <c r="T18" s="259">
        <v>9</v>
      </c>
      <c r="U18" s="5">
        <f t="shared" si="1"/>
        <v>171</v>
      </c>
    </row>
    <row r="19" spans="1:21" ht="15.75" thickBot="1">
      <c r="A19" s="298" t="s">
        <v>564</v>
      </c>
      <c r="B19" s="298"/>
      <c r="C19" s="298"/>
      <c r="D19" s="298"/>
      <c r="E19" s="259">
        <v>3</v>
      </c>
      <c r="F19" s="259">
        <v>2</v>
      </c>
      <c r="G19" s="31">
        <v>2</v>
      </c>
      <c r="H19" s="259">
        <v>7</v>
      </c>
      <c r="I19" s="260">
        <v>6</v>
      </c>
      <c r="J19" s="259">
        <v>11</v>
      </c>
      <c r="K19" s="259">
        <v>5</v>
      </c>
      <c r="L19" s="259">
        <v>4</v>
      </c>
      <c r="M19" s="259">
        <v>7</v>
      </c>
      <c r="N19" s="259">
        <v>2</v>
      </c>
      <c r="O19" s="259"/>
      <c r="P19" s="259">
        <v>7</v>
      </c>
      <c r="Q19" s="259">
        <v>4</v>
      </c>
      <c r="R19" s="259">
        <v>2</v>
      </c>
      <c r="S19" s="259">
        <v>0</v>
      </c>
      <c r="T19" s="259">
        <v>1</v>
      </c>
      <c r="U19" s="5">
        <f t="shared" si="1"/>
        <v>63</v>
      </c>
    </row>
    <row r="20" spans="1:21" ht="15.75" thickBot="1">
      <c r="A20" s="298" t="s">
        <v>63</v>
      </c>
      <c r="B20" s="298"/>
      <c r="C20" s="298"/>
      <c r="D20" s="298"/>
      <c r="E20" s="259">
        <v>0</v>
      </c>
      <c r="F20" s="259">
        <v>0</v>
      </c>
      <c r="G20" s="31">
        <v>0</v>
      </c>
      <c r="H20" s="259">
        <v>1</v>
      </c>
      <c r="I20" s="260"/>
      <c r="J20" s="259">
        <v>1</v>
      </c>
      <c r="K20" s="259">
        <v>1</v>
      </c>
      <c r="L20" s="259">
        <v>1</v>
      </c>
      <c r="M20" s="259">
        <v>0</v>
      </c>
      <c r="N20" s="259">
        <v>0</v>
      </c>
      <c r="O20" s="259"/>
      <c r="P20" s="259">
        <v>0</v>
      </c>
      <c r="Q20" s="259">
        <v>0</v>
      </c>
      <c r="R20" s="259">
        <v>1</v>
      </c>
      <c r="S20" s="259">
        <v>0</v>
      </c>
      <c r="T20" s="259">
        <v>1</v>
      </c>
      <c r="U20" s="5">
        <f t="shared" si="1"/>
        <v>6</v>
      </c>
    </row>
    <row r="21" spans="1:21" ht="15.75" thickBot="1">
      <c r="A21" s="298" t="s">
        <v>64</v>
      </c>
      <c r="B21" s="298"/>
      <c r="C21" s="298"/>
      <c r="D21" s="298"/>
      <c r="E21" s="259">
        <v>57</v>
      </c>
      <c r="F21" s="259">
        <v>20</v>
      </c>
      <c r="G21" s="31">
        <v>36</v>
      </c>
      <c r="H21" s="259">
        <v>41</v>
      </c>
      <c r="I21" s="260">
        <v>25</v>
      </c>
      <c r="J21" s="259">
        <v>16</v>
      </c>
      <c r="K21" s="259">
        <v>29</v>
      </c>
      <c r="L21" s="259">
        <v>0</v>
      </c>
      <c r="M21" s="259">
        <v>69</v>
      </c>
      <c r="N21" s="259">
        <v>26</v>
      </c>
      <c r="O21" s="5"/>
      <c r="P21" s="259">
        <v>65</v>
      </c>
      <c r="Q21" s="259">
        <v>30</v>
      </c>
      <c r="R21" s="259">
        <v>74</v>
      </c>
      <c r="S21" s="259">
        <v>0</v>
      </c>
      <c r="T21" s="259">
        <v>17</v>
      </c>
      <c r="U21" s="5">
        <f t="shared" si="1"/>
        <v>505</v>
      </c>
    </row>
    <row r="22" spans="1:21" ht="15.75" thickBot="1">
      <c r="A22" s="298" t="s">
        <v>65</v>
      </c>
      <c r="B22" s="298"/>
      <c r="C22" s="298"/>
      <c r="D22" s="298"/>
      <c r="E22" s="259">
        <v>7</v>
      </c>
      <c r="F22" s="259">
        <v>2</v>
      </c>
      <c r="G22" s="31">
        <v>7</v>
      </c>
      <c r="H22" s="259">
        <v>17</v>
      </c>
      <c r="I22" s="260">
        <v>3</v>
      </c>
      <c r="J22" s="259">
        <v>21</v>
      </c>
      <c r="K22" s="259">
        <v>8</v>
      </c>
      <c r="L22" s="259">
        <v>7</v>
      </c>
      <c r="M22" s="259">
        <v>9</v>
      </c>
      <c r="N22" s="259">
        <v>15</v>
      </c>
      <c r="O22" s="5"/>
      <c r="P22" s="259">
        <v>10</v>
      </c>
      <c r="Q22" s="259">
        <v>14</v>
      </c>
      <c r="R22" s="259">
        <v>7</v>
      </c>
      <c r="S22" s="259">
        <v>0</v>
      </c>
      <c r="T22" s="259">
        <v>23</v>
      </c>
      <c r="U22" s="5">
        <f t="shared" si="1"/>
        <v>150</v>
      </c>
    </row>
    <row r="23" spans="1:21" ht="15.75" thickBot="1">
      <c r="A23" s="298" t="s">
        <v>66</v>
      </c>
      <c r="B23" s="298"/>
      <c r="C23" s="298"/>
      <c r="D23" s="298"/>
      <c r="E23" s="259">
        <v>1</v>
      </c>
      <c r="F23" s="259">
        <v>0</v>
      </c>
      <c r="G23" s="31">
        <v>0</v>
      </c>
      <c r="H23" s="259">
        <v>0</v>
      </c>
      <c r="I23" s="260"/>
      <c r="J23" s="259">
        <v>1</v>
      </c>
      <c r="K23" s="259">
        <v>0</v>
      </c>
      <c r="L23" s="259">
        <v>0</v>
      </c>
      <c r="M23" s="259">
        <v>0</v>
      </c>
      <c r="N23" s="259">
        <v>0</v>
      </c>
      <c r="O23" s="5"/>
      <c r="P23" s="259">
        <v>1</v>
      </c>
      <c r="Q23" s="259">
        <v>0</v>
      </c>
      <c r="R23" s="259"/>
      <c r="S23" s="259">
        <v>0</v>
      </c>
      <c r="T23" s="259">
        <v>0</v>
      </c>
      <c r="U23" s="5">
        <f t="shared" si="1"/>
        <v>3</v>
      </c>
    </row>
    <row r="24" spans="1:21" ht="15.75" thickBot="1">
      <c r="A24" s="298" t="s">
        <v>67</v>
      </c>
      <c r="B24" s="298"/>
      <c r="C24" s="298"/>
      <c r="D24" s="298"/>
      <c r="E24" s="259">
        <v>0</v>
      </c>
      <c r="F24" s="259">
        <v>0</v>
      </c>
      <c r="G24" s="31">
        <v>0</v>
      </c>
      <c r="H24" s="259">
        <v>0</v>
      </c>
      <c r="I24" s="260"/>
      <c r="J24" s="259">
        <v>0</v>
      </c>
      <c r="K24" s="259">
        <v>0</v>
      </c>
      <c r="L24" s="259">
        <v>0</v>
      </c>
      <c r="M24" s="259">
        <v>0</v>
      </c>
      <c r="N24" s="259">
        <v>0</v>
      </c>
      <c r="O24" s="5"/>
      <c r="P24" s="259">
        <v>0</v>
      </c>
      <c r="Q24" s="259"/>
      <c r="R24" s="259">
        <v>0</v>
      </c>
      <c r="S24" s="259">
        <v>0</v>
      </c>
      <c r="T24" s="259">
        <v>0</v>
      </c>
      <c r="U24" s="5">
        <f t="shared" si="1"/>
        <v>0</v>
      </c>
    </row>
    <row r="25" spans="1:21" ht="15.75" thickBot="1">
      <c r="A25" s="298" t="s">
        <v>68</v>
      </c>
      <c r="B25" s="298"/>
      <c r="C25" s="298"/>
      <c r="D25" s="298"/>
      <c r="E25" s="259">
        <v>8</v>
      </c>
      <c r="F25" s="259">
        <v>0</v>
      </c>
      <c r="G25" s="31">
        <v>8</v>
      </c>
      <c r="H25" s="259">
        <v>10</v>
      </c>
      <c r="I25" s="260">
        <v>2</v>
      </c>
      <c r="J25" s="259">
        <v>0</v>
      </c>
      <c r="K25" s="259">
        <v>13</v>
      </c>
      <c r="L25" s="259">
        <v>2</v>
      </c>
      <c r="M25" s="259">
        <v>5</v>
      </c>
      <c r="N25" s="259">
        <v>10</v>
      </c>
      <c r="O25" s="5"/>
      <c r="P25" s="259">
        <v>15</v>
      </c>
      <c r="Q25" s="259">
        <v>4</v>
      </c>
      <c r="R25" s="259">
        <v>14</v>
      </c>
      <c r="S25" s="259">
        <v>0</v>
      </c>
      <c r="T25" s="259">
        <v>0</v>
      </c>
      <c r="U25" s="5">
        <f t="shared" si="1"/>
        <v>91</v>
      </c>
    </row>
    <row r="26" spans="1:21" ht="15.75" thickBot="1">
      <c r="A26" s="298" t="s">
        <v>69</v>
      </c>
      <c r="B26" s="298"/>
      <c r="C26" s="298"/>
      <c r="D26" s="298"/>
      <c r="E26" s="259">
        <v>0</v>
      </c>
      <c r="F26" s="259">
        <v>0</v>
      </c>
      <c r="G26" s="31">
        <v>0</v>
      </c>
      <c r="H26" s="259">
        <v>0</v>
      </c>
      <c r="I26" s="260">
        <v>0</v>
      </c>
      <c r="J26" s="259">
        <v>0</v>
      </c>
      <c r="K26" s="259">
        <v>0</v>
      </c>
      <c r="L26" s="259">
        <v>0</v>
      </c>
      <c r="M26" s="259">
        <v>0</v>
      </c>
      <c r="N26" s="259">
        <v>0</v>
      </c>
      <c r="O26" s="5"/>
      <c r="P26" s="259">
        <v>0</v>
      </c>
      <c r="Q26" s="259">
        <v>0</v>
      </c>
      <c r="R26" s="259">
        <v>0</v>
      </c>
      <c r="S26" s="259">
        <v>0</v>
      </c>
      <c r="T26" s="259">
        <v>0</v>
      </c>
      <c r="U26" s="5">
        <f t="shared" si="1"/>
        <v>0</v>
      </c>
    </row>
    <row r="27" spans="1:21" ht="15.75" thickBot="1">
      <c r="A27" s="299" t="s">
        <v>56</v>
      </c>
      <c r="B27" s="299"/>
      <c r="C27" s="299"/>
      <c r="D27" s="299"/>
      <c r="E27" s="29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259"/>
      <c r="R27" s="5"/>
      <c r="S27" s="259">
        <v>0</v>
      </c>
      <c r="T27" s="5"/>
      <c r="U27" s="5">
        <f t="shared" si="1"/>
        <v>0</v>
      </c>
    </row>
    <row r="28" spans="1:21" ht="15.75" thickBot="1">
      <c r="A28" s="298" t="s">
        <v>57</v>
      </c>
      <c r="B28" s="298"/>
      <c r="C28" s="298"/>
      <c r="D28" s="298"/>
      <c r="E28" s="259">
        <v>3</v>
      </c>
      <c r="F28" s="259">
        <v>3</v>
      </c>
      <c r="G28" s="32">
        <v>2</v>
      </c>
      <c r="H28" s="259">
        <v>1</v>
      </c>
      <c r="I28" s="260">
        <v>2</v>
      </c>
      <c r="J28" s="259">
        <v>3</v>
      </c>
      <c r="K28" s="259">
        <v>2</v>
      </c>
      <c r="L28" s="259">
        <v>3</v>
      </c>
      <c r="M28" s="259">
        <v>2</v>
      </c>
      <c r="N28" s="259">
        <v>0</v>
      </c>
      <c r="O28" s="5"/>
      <c r="P28" s="5"/>
      <c r="Q28" s="259">
        <v>0</v>
      </c>
      <c r="R28" s="259">
        <v>3</v>
      </c>
      <c r="S28" s="259">
        <v>0</v>
      </c>
      <c r="T28" s="259">
        <v>2</v>
      </c>
      <c r="U28" s="5">
        <f t="shared" si="1"/>
        <v>26</v>
      </c>
    </row>
    <row r="29" spans="1:21" ht="15.75" thickBot="1">
      <c r="A29" s="298" t="s">
        <v>58</v>
      </c>
      <c r="B29" s="298"/>
      <c r="C29" s="298"/>
      <c r="D29" s="298"/>
      <c r="E29" s="259">
        <v>2</v>
      </c>
      <c r="F29" s="259"/>
      <c r="G29" s="32">
        <v>1</v>
      </c>
      <c r="H29" s="259">
        <v>0</v>
      </c>
      <c r="I29" s="260">
        <v>0</v>
      </c>
      <c r="J29" s="259">
        <v>3</v>
      </c>
      <c r="K29" s="259">
        <v>0</v>
      </c>
      <c r="L29" s="259">
        <v>1</v>
      </c>
      <c r="M29" s="259">
        <v>1</v>
      </c>
      <c r="N29" s="259">
        <v>0</v>
      </c>
      <c r="O29" s="5"/>
      <c r="P29" s="5"/>
      <c r="Q29" s="259">
        <v>0</v>
      </c>
      <c r="R29" s="259"/>
      <c r="S29" s="259">
        <v>0</v>
      </c>
      <c r="T29" s="5"/>
      <c r="U29" s="5">
        <f t="shared" si="1"/>
        <v>8</v>
      </c>
    </row>
    <row r="30" spans="1:21" ht="15.75" thickBot="1">
      <c r="A30" s="298" t="s">
        <v>59</v>
      </c>
      <c r="B30" s="298"/>
      <c r="C30" s="298"/>
      <c r="D30" s="298"/>
      <c r="E30" s="259">
        <v>0</v>
      </c>
      <c r="F30" s="259"/>
      <c r="G30" s="32">
        <v>0</v>
      </c>
      <c r="H30" s="259">
        <v>1</v>
      </c>
      <c r="I30" s="260">
        <v>0</v>
      </c>
      <c r="J30" s="259">
        <v>0</v>
      </c>
      <c r="K30" s="259">
        <v>0</v>
      </c>
      <c r="L30" s="259">
        <v>0</v>
      </c>
      <c r="M30" s="259">
        <v>0</v>
      </c>
      <c r="N30" s="259">
        <v>0</v>
      </c>
      <c r="O30" s="5"/>
      <c r="P30" s="5"/>
      <c r="Q30" s="259">
        <v>0</v>
      </c>
      <c r="R30" s="259">
        <v>0</v>
      </c>
      <c r="S30" s="259">
        <v>0</v>
      </c>
      <c r="T30" s="5"/>
      <c r="U30" s="5">
        <f t="shared" si="1"/>
        <v>1</v>
      </c>
    </row>
    <row r="31" spans="1:21" ht="15.75" thickBot="1">
      <c r="A31" s="298" t="s">
        <v>60</v>
      </c>
      <c r="B31" s="298"/>
      <c r="C31" s="298"/>
      <c r="D31" s="298"/>
      <c r="E31" s="259">
        <v>0</v>
      </c>
      <c r="F31" s="5"/>
      <c r="G31" s="32">
        <v>0</v>
      </c>
      <c r="H31" s="259">
        <v>0</v>
      </c>
      <c r="I31" s="260">
        <v>0</v>
      </c>
      <c r="J31" s="259">
        <v>0</v>
      </c>
      <c r="K31" s="259">
        <v>0</v>
      </c>
      <c r="L31" s="259">
        <v>0</v>
      </c>
      <c r="M31" s="259">
        <v>0</v>
      </c>
      <c r="N31" s="259">
        <v>0</v>
      </c>
      <c r="O31" s="5"/>
      <c r="P31" s="5"/>
      <c r="Q31" s="259">
        <v>0</v>
      </c>
      <c r="R31" s="259">
        <v>0</v>
      </c>
      <c r="S31" s="259">
        <v>0</v>
      </c>
      <c r="T31" s="5"/>
      <c r="U31" s="5">
        <f t="shared" si="1"/>
        <v>0</v>
      </c>
    </row>
    <row r="32" spans="1:21" ht="15.75" thickBot="1">
      <c r="A32" s="298" t="s">
        <v>564</v>
      </c>
      <c r="B32" s="298"/>
      <c r="C32" s="298"/>
      <c r="D32" s="298"/>
      <c r="E32" s="259">
        <v>0</v>
      </c>
      <c r="F32" s="5"/>
      <c r="G32" s="32">
        <v>0</v>
      </c>
      <c r="H32" s="259">
        <v>0</v>
      </c>
      <c r="I32" s="260">
        <v>0</v>
      </c>
      <c r="J32" s="259">
        <v>0</v>
      </c>
      <c r="K32" s="259">
        <v>0</v>
      </c>
      <c r="L32" s="259">
        <v>0</v>
      </c>
      <c r="M32" s="259">
        <v>0</v>
      </c>
      <c r="N32" s="259">
        <v>0</v>
      </c>
      <c r="O32" s="5"/>
      <c r="P32" s="5"/>
      <c r="Q32" s="259">
        <v>0</v>
      </c>
      <c r="R32" s="259">
        <v>0</v>
      </c>
      <c r="S32" s="259">
        <v>0</v>
      </c>
      <c r="T32" s="5"/>
      <c r="U32" s="5">
        <f t="shared" si="1"/>
        <v>0</v>
      </c>
    </row>
    <row r="33" spans="1:21" ht="15.75" thickBot="1">
      <c r="A33" s="298" t="s">
        <v>63</v>
      </c>
      <c r="B33" s="298"/>
      <c r="C33" s="298"/>
      <c r="D33" s="298"/>
      <c r="E33" s="259">
        <v>0</v>
      </c>
      <c r="F33" s="5"/>
      <c r="G33" s="32">
        <v>0</v>
      </c>
      <c r="H33" s="259">
        <v>0</v>
      </c>
      <c r="I33" s="260">
        <v>0</v>
      </c>
      <c r="J33" s="259">
        <v>0</v>
      </c>
      <c r="K33" s="259">
        <v>0</v>
      </c>
      <c r="L33" s="259">
        <v>0</v>
      </c>
      <c r="M33" s="259">
        <v>0</v>
      </c>
      <c r="N33" s="259">
        <v>0</v>
      </c>
      <c r="O33" s="5"/>
      <c r="P33" s="5"/>
      <c r="Q33" s="259">
        <v>0</v>
      </c>
      <c r="R33" s="259">
        <v>0</v>
      </c>
      <c r="S33" s="259">
        <v>0</v>
      </c>
      <c r="T33" s="5"/>
      <c r="U33" s="5">
        <f t="shared" si="1"/>
        <v>0</v>
      </c>
    </row>
    <row r="34" spans="1:21" ht="15.75" thickBot="1">
      <c r="A34" s="298" t="s">
        <v>64</v>
      </c>
      <c r="B34" s="298"/>
      <c r="C34" s="298"/>
      <c r="D34" s="298"/>
      <c r="E34" s="259">
        <v>0</v>
      </c>
      <c r="F34" s="5"/>
      <c r="G34" s="32">
        <v>0</v>
      </c>
      <c r="H34" s="259">
        <v>2</v>
      </c>
      <c r="I34" s="260">
        <v>0</v>
      </c>
      <c r="J34" s="259">
        <v>2</v>
      </c>
      <c r="K34" s="259">
        <v>0</v>
      </c>
      <c r="L34" s="259">
        <v>0</v>
      </c>
      <c r="M34" s="259">
        <v>0</v>
      </c>
      <c r="N34" s="259">
        <v>0</v>
      </c>
      <c r="O34" s="5"/>
      <c r="P34" s="5"/>
      <c r="Q34" s="259">
        <v>0</v>
      </c>
      <c r="R34" s="259">
        <v>0</v>
      </c>
      <c r="S34" s="259">
        <v>0</v>
      </c>
      <c r="T34" s="5"/>
      <c r="U34" s="5">
        <f t="shared" si="1"/>
        <v>4</v>
      </c>
    </row>
    <row r="35" spans="1:21" ht="15.75" thickBot="1">
      <c r="A35" s="298" t="s">
        <v>65</v>
      </c>
      <c r="B35" s="298"/>
      <c r="C35" s="298"/>
      <c r="D35" s="298"/>
      <c r="E35" s="259">
        <v>0</v>
      </c>
      <c r="F35" s="5"/>
      <c r="G35" s="32">
        <v>0</v>
      </c>
      <c r="H35" s="259">
        <v>1</v>
      </c>
      <c r="I35" s="260"/>
      <c r="J35" s="259">
        <v>0</v>
      </c>
      <c r="K35" s="259">
        <v>0</v>
      </c>
      <c r="L35" s="259">
        <v>0</v>
      </c>
      <c r="M35" s="259">
        <v>0</v>
      </c>
      <c r="N35" s="259">
        <v>0</v>
      </c>
      <c r="O35" s="5"/>
      <c r="P35" s="5"/>
      <c r="Q35" s="259">
        <v>0</v>
      </c>
      <c r="R35" s="259">
        <v>0</v>
      </c>
      <c r="S35" s="259">
        <v>0</v>
      </c>
      <c r="T35" s="5"/>
      <c r="U35" s="5">
        <f t="shared" si="1"/>
        <v>1</v>
      </c>
    </row>
    <row r="36" spans="1:21" ht="15.75" thickBot="1">
      <c r="A36" s="298" t="s">
        <v>66</v>
      </c>
      <c r="B36" s="298"/>
      <c r="C36" s="298"/>
      <c r="D36" s="298"/>
      <c r="E36" s="259">
        <v>0</v>
      </c>
      <c r="F36" s="5"/>
      <c r="G36" s="32">
        <v>0</v>
      </c>
      <c r="H36" s="259">
        <v>0</v>
      </c>
      <c r="I36" s="260"/>
      <c r="J36" s="259">
        <v>0</v>
      </c>
      <c r="K36" s="259">
        <v>0</v>
      </c>
      <c r="L36" s="259">
        <v>0</v>
      </c>
      <c r="M36" s="259">
        <v>0</v>
      </c>
      <c r="N36" s="259">
        <v>0</v>
      </c>
      <c r="O36" s="5"/>
      <c r="P36" s="5"/>
      <c r="Q36" s="259"/>
      <c r="R36" s="259">
        <v>0</v>
      </c>
      <c r="S36" s="259">
        <v>0</v>
      </c>
      <c r="T36" s="5"/>
      <c r="U36" s="5">
        <f t="shared" si="1"/>
        <v>0</v>
      </c>
    </row>
    <row r="37" spans="1:21" ht="15.75" thickBot="1">
      <c r="A37" s="298" t="s">
        <v>67</v>
      </c>
      <c r="B37" s="298"/>
      <c r="C37" s="298"/>
      <c r="D37" s="298"/>
      <c r="E37" s="259">
        <v>0</v>
      </c>
      <c r="F37" s="5"/>
      <c r="G37" s="32">
        <v>0</v>
      </c>
      <c r="H37" s="259">
        <v>0</v>
      </c>
      <c r="I37" s="260"/>
      <c r="J37" s="259">
        <v>0</v>
      </c>
      <c r="K37" s="259">
        <v>0</v>
      </c>
      <c r="L37" s="259">
        <v>0</v>
      </c>
      <c r="M37" s="259">
        <v>5</v>
      </c>
      <c r="N37" s="259">
        <v>0</v>
      </c>
      <c r="O37" s="5"/>
      <c r="P37" s="5"/>
      <c r="Q37" s="259">
        <v>2</v>
      </c>
      <c r="R37" s="259">
        <v>0</v>
      </c>
      <c r="S37" s="259">
        <v>0</v>
      </c>
      <c r="T37" s="5"/>
      <c r="U37" s="5">
        <f t="shared" si="1"/>
        <v>7</v>
      </c>
    </row>
    <row r="38" spans="1:21" ht="15.75" thickBot="1">
      <c r="A38" s="298" t="s">
        <v>68</v>
      </c>
      <c r="B38" s="298"/>
      <c r="C38" s="298"/>
      <c r="D38" s="298"/>
      <c r="E38" s="259">
        <v>5</v>
      </c>
      <c r="F38" s="5"/>
      <c r="G38" s="32">
        <v>0</v>
      </c>
      <c r="H38" s="259">
        <v>5</v>
      </c>
      <c r="I38" s="260">
        <v>0</v>
      </c>
      <c r="J38" s="259">
        <v>3</v>
      </c>
      <c r="K38" s="259">
        <v>0</v>
      </c>
      <c r="L38" s="259">
        <v>8</v>
      </c>
      <c r="M38" s="259">
        <v>0</v>
      </c>
      <c r="N38" s="259">
        <v>0</v>
      </c>
      <c r="O38" s="5"/>
      <c r="P38" s="259">
        <v>3</v>
      </c>
      <c r="Q38" s="259">
        <v>0</v>
      </c>
      <c r="R38" s="259">
        <v>2</v>
      </c>
      <c r="S38" s="259">
        <v>0</v>
      </c>
      <c r="T38" s="5"/>
      <c r="U38" s="5">
        <f t="shared" si="1"/>
        <v>26</v>
      </c>
    </row>
    <row r="39" spans="1:21" ht="15.75" thickBot="1">
      <c r="A39" s="298" t="s">
        <v>69</v>
      </c>
      <c r="B39" s="298"/>
      <c r="C39" s="298"/>
      <c r="D39" s="298"/>
      <c r="E39" s="259">
        <v>0</v>
      </c>
      <c r="F39" s="5"/>
      <c r="G39" s="32">
        <v>0</v>
      </c>
      <c r="H39" s="259">
        <v>0</v>
      </c>
      <c r="I39" s="260">
        <v>0</v>
      </c>
      <c r="J39" s="259">
        <v>0</v>
      </c>
      <c r="K39" s="259">
        <v>0</v>
      </c>
      <c r="L39" s="259">
        <v>0</v>
      </c>
      <c r="M39" s="259">
        <v>0</v>
      </c>
      <c r="N39" s="259">
        <v>0</v>
      </c>
      <c r="O39" s="5"/>
      <c r="P39" s="5"/>
      <c r="Q39" s="5"/>
      <c r="R39" s="259">
        <v>0</v>
      </c>
      <c r="S39" s="259">
        <v>0</v>
      </c>
      <c r="T39" s="5"/>
      <c r="U39" s="5">
        <f t="shared" si="1"/>
        <v>0</v>
      </c>
    </row>
    <row r="40" spans="1:21" ht="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9.5">
      <c r="A41" s="262" t="s">
        <v>48</v>
      </c>
      <c r="B41" s="5"/>
      <c r="C41" s="5"/>
      <c r="D41" s="5"/>
      <c r="E41" s="9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28.5">
      <c r="A42" s="68" t="s">
        <v>171</v>
      </c>
      <c r="B42" s="5"/>
      <c r="C42" s="5"/>
      <c r="D42" s="5"/>
      <c r="E42" s="259">
        <v>7</v>
      </c>
      <c r="F42" s="259">
        <v>4</v>
      </c>
      <c r="G42" s="5"/>
      <c r="H42" s="259">
        <v>30</v>
      </c>
      <c r="I42" s="260">
        <v>5</v>
      </c>
      <c r="J42" s="259">
        <v>20</v>
      </c>
      <c r="K42" s="263">
        <v>5</v>
      </c>
      <c r="L42" s="259">
        <v>4</v>
      </c>
      <c r="M42" s="259">
        <v>2</v>
      </c>
      <c r="N42" s="259">
        <v>0</v>
      </c>
      <c r="O42" s="5"/>
      <c r="P42" s="5"/>
      <c r="Q42" s="5"/>
      <c r="R42" s="5"/>
      <c r="S42" s="5"/>
      <c r="T42" s="5"/>
      <c r="U42" s="5"/>
    </row>
    <row r="43" spans="1:21" ht="18.75">
      <c r="A43" s="68" t="s">
        <v>169</v>
      </c>
      <c r="B43" s="5"/>
      <c r="C43" s="5"/>
      <c r="D43" s="5"/>
      <c r="E43" s="259">
        <v>50</v>
      </c>
      <c r="F43" s="259">
        <v>6</v>
      </c>
      <c r="G43" s="5"/>
      <c r="H43" s="259">
        <v>20</v>
      </c>
      <c r="I43" s="260">
        <v>34</v>
      </c>
      <c r="J43" s="259"/>
      <c r="K43" s="263">
        <v>95</v>
      </c>
      <c r="L43" s="259">
        <v>71</v>
      </c>
      <c r="M43" s="259">
        <v>7</v>
      </c>
      <c r="N43" s="259">
        <v>56</v>
      </c>
      <c r="O43" s="5"/>
      <c r="P43" s="5"/>
      <c r="Q43" s="5"/>
      <c r="R43" s="5"/>
      <c r="S43" s="5"/>
      <c r="T43" s="5"/>
      <c r="U43" s="5"/>
    </row>
    <row r="44" spans="1:21" ht="18.75">
      <c r="A44" s="68" t="s">
        <v>168</v>
      </c>
      <c r="B44" s="5"/>
      <c r="C44" s="5"/>
      <c r="D44" s="5"/>
      <c r="E44" s="259">
        <v>7</v>
      </c>
      <c r="F44" s="259">
        <v>77</v>
      </c>
      <c r="G44" s="5"/>
      <c r="H44" s="259">
        <v>10</v>
      </c>
      <c r="I44" s="260">
        <v>6</v>
      </c>
      <c r="J44" s="259"/>
      <c r="K44" s="263">
        <v>8</v>
      </c>
      <c r="L44" s="5"/>
      <c r="M44" s="259">
        <v>11</v>
      </c>
      <c r="N44" s="259">
        <v>37</v>
      </c>
      <c r="O44" s="5"/>
      <c r="P44" s="5"/>
      <c r="Q44" s="5"/>
      <c r="R44" s="5"/>
      <c r="S44" s="5"/>
      <c r="T44" s="5"/>
      <c r="U44" s="5"/>
    </row>
    <row r="45" spans="1:21" ht="28.5">
      <c r="A45" s="68" t="s">
        <v>167</v>
      </c>
      <c r="B45" s="5"/>
      <c r="C45" s="5"/>
      <c r="D45" s="5"/>
      <c r="E45" s="259">
        <v>3</v>
      </c>
      <c r="F45" s="5"/>
      <c r="G45" s="5"/>
      <c r="H45" s="259">
        <v>15</v>
      </c>
      <c r="I45" s="260">
        <v>23</v>
      </c>
      <c r="J45" s="259">
        <v>11</v>
      </c>
      <c r="K45" s="263">
        <v>5</v>
      </c>
      <c r="L45" s="259">
        <v>4</v>
      </c>
      <c r="M45" s="5"/>
      <c r="N45" s="259">
        <v>10</v>
      </c>
      <c r="O45" s="5"/>
      <c r="P45" s="5"/>
      <c r="Q45" s="5"/>
      <c r="R45" s="5"/>
      <c r="S45" s="5"/>
      <c r="T45" s="5"/>
      <c r="U45" s="5"/>
    </row>
    <row r="46" spans="1:21" ht="18.75">
      <c r="A46" s="68" t="s">
        <v>166</v>
      </c>
      <c r="B46" s="5"/>
      <c r="C46" s="5"/>
      <c r="D46" s="5"/>
      <c r="E46" s="259">
        <v>9</v>
      </c>
      <c r="F46" s="5"/>
      <c r="G46" s="5"/>
      <c r="H46" s="5"/>
      <c r="I46" s="5"/>
      <c r="J46" s="259"/>
      <c r="K46" s="263">
        <v>21</v>
      </c>
      <c r="L46" s="5"/>
      <c r="M46" s="5"/>
      <c r="N46" s="259">
        <v>2</v>
      </c>
      <c r="O46" s="5"/>
      <c r="P46" s="68"/>
      <c r="Q46" s="5"/>
      <c r="R46" s="5"/>
      <c r="S46" s="5"/>
      <c r="T46" s="5"/>
      <c r="U46" s="5"/>
    </row>
    <row r="47" spans="1:21" ht="28.5">
      <c r="A47" s="68" t="s">
        <v>165</v>
      </c>
      <c r="B47" s="5"/>
      <c r="C47" s="5"/>
      <c r="D47" s="5"/>
      <c r="E47" s="259">
        <v>26</v>
      </c>
      <c r="F47" s="5"/>
      <c r="G47" s="5"/>
      <c r="H47" s="5"/>
      <c r="I47" s="5"/>
      <c r="J47" s="259"/>
      <c r="K47" s="263">
        <v>38</v>
      </c>
      <c r="L47" s="259">
        <v>29</v>
      </c>
      <c r="M47" s="5"/>
      <c r="N47" s="259">
        <v>0</v>
      </c>
      <c r="O47" s="5"/>
      <c r="P47" s="68"/>
      <c r="Q47" s="5"/>
      <c r="R47" s="5"/>
      <c r="S47" s="259"/>
      <c r="T47" s="5"/>
      <c r="U47" s="5"/>
    </row>
    <row r="48" spans="1:21" ht="28.5">
      <c r="A48" s="68" t="s">
        <v>164</v>
      </c>
      <c r="B48" s="5"/>
      <c r="C48" s="5"/>
      <c r="D48" s="5"/>
      <c r="E48" s="259">
        <v>18</v>
      </c>
      <c r="F48" s="5"/>
      <c r="G48" s="5"/>
      <c r="H48" s="5"/>
      <c r="I48" s="5"/>
      <c r="J48" s="259"/>
      <c r="K48" s="263">
        <v>29</v>
      </c>
      <c r="L48" s="5"/>
      <c r="M48" s="5"/>
      <c r="N48" s="259">
        <v>26</v>
      </c>
      <c r="O48" s="5"/>
      <c r="P48" s="68"/>
      <c r="Q48" s="5"/>
      <c r="R48" s="5"/>
      <c r="S48" s="5"/>
      <c r="T48" s="5"/>
      <c r="U48" s="5"/>
    </row>
    <row r="49" spans="1:21" ht="28.5">
      <c r="A49" s="68" t="s">
        <v>163</v>
      </c>
      <c r="B49" s="5"/>
      <c r="C49" s="5"/>
      <c r="D49" s="5"/>
      <c r="E49" s="259">
        <v>39</v>
      </c>
      <c r="F49" s="5"/>
      <c r="G49" s="5"/>
      <c r="H49" s="5"/>
      <c r="I49" s="5"/>
      <c r="J49" s="259">
        <v>18</v>
      </c>
      <c r="K49" s="263">
        <v>18</v>
      </c>
      <c r="L49" s="5"/>
      <c r="M49" s="5"/>
      <c r="N49" s="259">
        <v>15</v>
      </c>
      <c r="O49" s="5"/>
      <c r="P49" s="5"/>
      <c r="Q49" s="5"/>
      <c r="R49" s="5"/>
      <c r="S49" s="5"/>
      <c r="T49" s="5"/>
      <c r="U49" s="5"/>
    </row>
    <row r="50" spans="1:21" ht="28.5">
      <c r="A50" s="68" t="s">
        <v>162</v>
      </c>
      <c r="B50" s="5"/>
      <c r="C50" s="5"/>
      <c r="D50" s="5"/>
      <c r="E50" s="259">
        <v>13</v>
      </c>
      <c r="F50" s="5"/>
      <c r="G50" s="5"/>
      <c r="H50" s="5"/>
      <c r="I50" s="5"/>
      <c r="J50" s="259"/>
      <c r="K50" s="263">
        <v>13</v>
      </c>
      <c r="L50" s="5"/>
      <c r="M50" s="5"/>
      <c r="N50" s="259">
        <v>10</v>
      </c>
      <c r="O50" s="5"/>
      <c r="P50" s="5"/>
      <c r="Q50" s="5"/>
      <c r="R50" s="5"/>
      <c r="S50" s="5"/>
      <c r="T50" s="5"/>
      <c r="U50" s="5"/>
    </row>
    <row r="51" spans="1:21" ht="15">
      <c r="A51" s="5"/>
      <c r="B51" s="5"/>
      <c r="C51" s="5"/>
      <c r="D51" s="5"/>
      <c r="E51" s="5"/>
      <c r="F51" s="5"/>
      <c r="G51" s="5"/>
      <c r="H51" s="5"/>
      <c r="I51" s="5"/>
      <c r="J51" s="25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>
      <c r="A52" s="261" t="s">
        <v>55</v>
      </c>
      <c r="B52" s="5"/>
      <c r="C52" s="5"/>
      <c r="D52" s="5"/>
      <c r="E52" s="5"/>
      <c r="F52" s="5"/>
      <c r="G52" s="5"/>
      <c r="H52" s="5"/>
      <c r="I52" s="5"/>
      <c r="J52" s="25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28.5">
      <c r="A53" s="68" t="s">
        <v>171</v>
      </c>
      <c r="B53" s="5"/>
      <c r="C53" s="5"/>
      <c r="D53" s="5"/>
      <c r="E53" s="259">
        <v>5</v>
      </c>
      <c r="F53" s="259">
        <v>4</v>
      </c>
      <c r="G53" s="5"/>
      <c r="H53" s="259">
        <v>20</v>
      </c>
      <c r="I53" s="260">
        <v>3</v>
      </c>
      <c r="J53" s="259">
        <v>17</v>
      </c>
      <c r="K53" s="263">
        <v>3</v>
      </c>
      <c r="L53" s="259">
        <v>1</v>
      </c>
      <c r="M53" s="259">
        <v>2</v>
      </c>
      <c r="N53" s="259">
        <v>0</v>
      </c>
      <c r="O53" s="5"/>
      <c r="P53" s="5"/>
      <c r="Q53" s="5"/>
      <c r="R53" s="5"/>
      <c r="S53" s="5"/>
      <c r="T53" s="5"/>
      <c r="U53" s="5"/>
    </row>
    <row r="54" spans="1:21" ht="18.75">
      <c r="A54" s="68" t="s">
        <v>169</v>
      </c>
      <c r="B54" s="5"/>
      <c r="C54" s="5"/>
      <c r="D54" s="5"/>
      <c r="E54" s="259">
        <v>50</v>
      </c>
      <c r="F54" s="259">
        <v>6</v>
      </c>
      <c r="G54" s="5"/>
      <c r="H54" s="259">
        <v>20</v>
      </c>
      <c r="I54" s="260">
        <v>34</v>
      </c>
      <c r="J54" s="5"/>
      <c r="K54" s="263">
        <v>95</v>
      </c>
      <c r="L54" s="259">
        <v>70</v>
      </c>
      <c r="M54" s="259">
        <v>7</v>
      </c>
      <c r="N54" s="259">
        <v>56</v>
      </c>
      <c r="O54" s="5"/>
      <c r="P54" s="5"/>
      <c r="Q54" s="5"/>
      <c r="R54" s="5"/>
      <c r="S54" s="5"/>
      <c r="T54" s="5"/>
      <c r="U54" s="5"/>
    </row>
    <row r="55" spans="1:21" ht="18.75">
      <c r="A55" s="68" t="s">
        <v>168</v>
      </c>
      <c r="B55" s="5"/>
      <c r="C55" s="5"/>
      <c r="D55" s="5"/>
      <c r="E55" s="259">
        <v>7</v>
      </c>
      <c r="F55" s="259">
        <v>77</v>
      </c>
      <c r="G55" s="5"/>
      <c r="H55" s="259">
        <v>10</v>
      </c>
      <c r="I55" s="260">
        <v>6</v>
      </c>
      <c r="J55" s="5"/>
      <c r="K55" s="263">
        <v>8</v>
      </c>
      <c r="L55" s="5"/>
      <c r="M55" s="259">
        <v>11</v>
      </c>
      <c r="N55" s="259">
        <v>37</v>
      </c>
      <c r="O55" s="5"/>
      <c r="P55" s="5"/>
      <c r="Q55" s="5"/>
      <c r="R55" s="5"/>
      <c r="S55" s="5"/>
      <c r="T55" s="5"/>
      <c r="U55" s="5"/>
    </row>
    <row r="56" spans="1:21" ht="18.75">
      <c r="A56" s="68" t="s">
        <v>167</v>
      </c>
      <c r="B56" s="5"/>
      <c r="C56" s="5"/>
      <c r="D56" s="5"/>
      <c r="E56" s="259">
        <v>3</v>
      </c>
      <c r="F56" s="5"/>
      <c r="G56" s="5"/>
      <c r="H56" s="259">
        <v>15</v>
      </c>
      <c r="I56" s="260">
        <v>23</v>
      </c>
      <c r="J56" s="259">
        <v>11</v>
      </c>
      <c r="K56" s="263">
        <v>5</v>
      </c>
      <c r="L56" s="259">
        <v>4</v>
      </c>
      <c r="M56" s="5"/>
      <c r="N56" s="259">
        <v>10</v>
      </c>
      <c r="O56" s="5"/>
      <c r="P56" s="5"/>
      <c r="Q56" s="5"/>
      <c r="R56" s="5"/>
      <c r="S56" s="5"/>
      <c r="T56" s="5"/>
      <c r="U56" s="5"/>
    </row>
    <row r="57" spans="1:21" ht="18.75">
      <c r="A57" s="68" t="s">
        <v>166</v>
      </c>
      <c r="B57" s="5"/>
      <c r="C57" s="5"/>
      <c r="D57" s="5"/>
      <c r="E57" s="259">
        <v>9</v>
      </c>
      <c r="F57" s="5"/>
      <c r="G57" s="5"/>
      <c r="H57" s="5"/>
      <c r="I57" s="5"/>
      <c r="J57" s="5"/>
      <c r="K57" s="263">
        <v>21</v>
      </c>
      <c r="L57" s="5"/>
      <c r="M57" s="5"/>
      <c r="N57" s="259">
        <v>2</v>
      </c>
      <c r="O57" s="5"/>
      <c r="P57" s="5"/>
      <c r="Q57" s="5"/>
      <c r="R57" s="5"/>
      <c r="S57" s="5"/>
      <c r="T57" s="5"/>
      <c r="U57" s="5"/>
    </row>
    <row r="58" spans="1:21" ht="28.5">
      <c r="A58" s="68" t="s">
        <v>165</v>
      </c>
      <c r="B58" s="5"/>
      <c r="C58" s="5"/>
      <c r="D58" s="5"/>
      <c r="E58" s="259">
        <v>26</v>
      </c>
      <c r="F58" s="5"/>
      <c r="G58" s="5"/>
      <c r="H58" s="5"/>
      <c r="I58" s="5"/>
      <c r="J58" s="5"/>
      <c r="K58" s="263">
        <v>38</v>
      </c>
      <c r="L58" s="259">
        <v>29</v>
      </c>
      <c r="M58" s="5"/>
      <c r="N58" s="259">
        <v>0</v>
      </c>
      <c r="O58" s="5"/>
      <c r="P58" s="5"/>
      <c r="Q58" s="5"/>
      <c r="R58" s="5"/>
      <c r="S58" s="5"/>
      <c r="T58" s="5"/>
      <c r="U58" s="5"/>
    </row>
    <row r="59" spans="1:21" ht="28.5">
      <c r="A59" s="68" t="s">
        <v>164</v>
      </c>
      <c r="B59" s="5"/>
      <c r="C59" s="5"/>
      <c r="D59" s="5"/>
      <c r="E59" s="259">
        <v>18</v>
      </c>
      <c r="F59" s="5"/>
      <c r="G59" s="5"/>
      <c r="H59" s="5"/>
      <c r="I59" s="5"/>
      <c r="J59" s="5"/>
      <c r="K59" s="263">
        <v>29</v>
      </c>
      <c r="L59" s="5"/>
      <c r="M59" s="5"/>
      <c r="N59" s="259">
        <v>26</v>
      </c>
      <c r="O59" s="5"/>
      <c r="P59" s="5"/>
      <c r="Q59" s="5"/>
      <c r="R59" s="5"/>
      <c r="S59" s="5"/>
      <c r="T59" s="5"/>
      <c r="U59" s="5"/>
    </row>
    <row r="60" spans="1:21" ht="28.5">
      <c r="A60" s="68" t="s">
        <v>163</v>
      </c>
      <c r="B60" s="5"/>
      <c r="C60" s="5"/>
      <c r="D60" s="5"/>
      <c r="E60" s="259">
        <v>39</v>
      </c>
      <c r="F60" s="5"/>
      <c r="G60" s="5"/>
      <c r="H60" s="5"/>
      <c r="I60" s="259">
        <v>16</v>
      </c>
      <c r="J60" s="5"/>
      <c r="K60" s="263">
        <v>18</v>
      </c>
      <c r="L60" s="5"/>
      <c r="M60" s="5"/>
      <c r="N60" s="259">
        <v>15</v>
      </c>
      <c r="O60" s="5"/>
      <c r="P60" s="5"/>
      <c r="Q60" s="5"/>
      <c r="R60" s="5"/>
      <c r="S60" s="5"/>
      <c r="T60" s="5"/>
      <c r="U60" s="5"/>
    </row>
    <row r="61" spans="1:21" ht="28.5">
      <c r="A61" s="68" t="s">
        <v>162</v>
      </c>
      <c r="B61" s="5"/>
      <c r="C61" s="5"/>
      <c r="D61" s="5"/>
      <c r="E61" s="259">
        <v>13</v>
      </c>
      <c r="F61" s="5"/>
      <c r="G61" s="5"/>
      <c r="H61" s="5"/>
      <c r="I61" s="5"/>
      <c r="J61" s="5"/>
      <c r="K61" s="263">
        <v>13</v>
      </c>
      <c r="L61" s="5"/>
      <c r="M61" s="5"/>
      <c r="N61" s="259">
        <v>10</v>
      </c>
      <c r="O61" s="5"/>
      <c r="P61" s="5"/>
      <c r="Q61" s="5"/>
      <c r="R61" s="5"/>
      <c r="S61" s="5"/>
      <c r="T61" s="5"/>
      <c r="U61" s="5"/>
    </row>
    <row r="62" spans="1:2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5">
      <c r="A63" s="261" t="s">
        <v>56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28.5">
      <c r="A64" s="68" t="s">
        <v>171</v>
      </c>
      <c r="B64" s="5"/>
      <c r="C64" s="5"/>
      <c r="D64" s="5"/>
      <c r="E64" s="259">
        <v>2</v>
      </c>
      <c r="F64" s="259">
        <v>2</v>
      </c>
      <c r="G64" s="5"/>
      <c r="H64" s="5"/>
      <c r="I64" s="260">
        <v>2</v>
      </c>
      <c r="J64" s="259">
        <v>3</v>
      </c>
      <c r="K64" s="263">
        <v>2</v>
      </c>
      <c r="L64" s="259">
        <v>3</v>
      </c>
      <c r="M64" s="5"/>
      <c r="N64" s="259">
        <v>0</v>
      </c>
      <c r="O64" s="5"/>
      <c r="P64" s="5"/>
      <c r="Q64" s="5"/>
      <c r="R64" s="5"/>
      <c r="S64" s="5"/>
      <c r="T64" s="5"/>
      <c r="U64" s="5"/>
    </row>
    <row r="65" spans="1:21" ht="18.75">
      <c r="A65" s="68" t="s">
        <v>169</v>
      </c>
      <c r="B65" s="5"/>
      <c r="C65" s="5"/>
      <c r="D65" s="5"/>
      <c r="E65" s="259">
        <v>0</v>
      </c>
      <c r="F65" s="259">
        <v>0</v>
      </c>
      <c r="G65" s="5"/>
      <c r="H65" s="5"/>
      <c r="I65" s="260">
        <v>0</v>
      </c>
      <c r="J65" s="5"/>
      <c r="K65" s="263">
        <v>0</v>
      </c>
      <c r="L65" s="259">
        <v>1</v>
      </c>
      <c r="M65" s="5"/>
      <c r="N65" s="259">
        <v>0</v>
      </c>
      <c r="O65" s="5"/>
      <c r="P65" s="5"/>
      <c r="Q65" s="5"/>
      <c r="R65" s="5"/>
      <c r="S65" s="5"/>
      <c r="T65" s="5"/>
      <c r="U65" s="5"/>
    </row>
    <row r="66" spans="1:21" ht="18.75">
      <c r="A66" s="68" t="s">
        <v>168</v>
      </c>
      <c r="B66" s="5"/>
      <c r="C66" s="5"/>
      <c r="D66" s="5"/>
      <c r="E66" s="259">
        <v>0</v>
      </c>
      <c r="F66" s="259">
        <v>1</v>
      </c>
      <c r="G66" s="5"/>
      <c r="H66" s="5"/>
      <c r="I66" s="260">
        <v>0</v>
      </c>
      <c r="J66" s="5"/>
      <c r="K66" s="263">
        <v>0</v>
      </c>
      <c r="L66" s="5"/>
      <c r="M66" s="5"/>
      <c r="N66" s="259">
        <v>0</v>
      </c>
      <c r="O66" s="5"/>
      <c r="P66" s="5"/>
      <c r="Q66" s="5"/>
      <c r="R66" s="5"/>
      <c r="S66" s="5"/>
      <c r="T66" s="5"/>
      <c r="U66" s="5"/>
    </row>
    <row r="67" spans="1:21" ht="18.75">
      <c r="A67" s="68" t="s">
        <v>167</v>
      </c>
      <c r="B67" s="5"/>
      <c r="C67" s="5"/>
      <c r="D67" s="5"/>
      <c r="E67" s="259">
        <v>0</v>
      </c>
      <c r="F67" s="5"/>
      <c r="G67" s="5"/>
      <c r="H67" s="5"/>
      <c r="I67" s="260">
        <v>0</v>
      </c>
      <c r="J67" s="5"/>
      <c r="K67" s="263">
        <v>0</v>
      </c>
      <c r="L67" s="5"/>
      <c r="M67" s="5"/>
      <c r="N67" s="259">
        <v>0</v>
      </c>
      <c r="O67" s="5"/>
      <c r="P67" s="5"/>
      <c r="Q67" s="5"/>
      <c r="R67" s="5"/>
      <c r="S67" s="5"/>
      <c r="T67" s="5"/>
      <c r="U67" s="5"/>
    </row>
    <row r="68" spans="1:21" ht="18.75">
      <c r="A68" s="68" t="s">
        <v>166</v>
      </c>
      <c r="B68" s="5"/>
      <c r="C68" s="5"/>
      <c r="D68" s="5"/>
      <c r="E68" s="259">
        <v>0</v>
      </c>
      <c r="F68" s="5"/>
      <c r="G68" s="5"/>
      <c r="H68" s="5"/>
      <c r="I68" s="5"/>
      <c r="J68" s="5"/>
      <c r="K68" s="263">
        <v>0</v>
      </c>
      <c r="L68" s="5"/>
      <c r="M68" s="5"/>
      <c r="N68" s="259">
        <v>0</v>
      </c>
      <c r="O68" s="5"/>
      <c r="P68" s="5"/>
      <c r="Q68" s="5"/>
      <c r="R68" s="5"/>
      <c r="S68" s="5"/>
      <c r="T68" s="5"/>
      <c r="U68" s="5"/>
    </row>
    <row r="69" spans="1:21" ht="28.5">
      <c r="A69" s="68" t="s">
        <v>165</v>
      </c>
      <c r="B69" s="5"/>
      <c r="C69" s="5"/>
      <c r="D69" s="5"/>
      <c r="E69" s="259">
        <v>0</v>
      </c>
      <c r="F69" s="5"/>
      <c r="G69" s="5"/>
      <c r="H69" s="5"/>
      <c r="I69" s="5"/>
      <c r="J69" s="5"/>
      <c r="K69" s="263">
        <v>0</v>
      </c>
      <c r="L69" s="5"/>
      <c r="M69" s="5"/>
      <c r="N69" s="259">
        <v>0</v>
      </c>
      <c r="O69" s="5"/>
      <c r="P69" s="5"/>
      <c r="Q69" s="5"/>
      <c r="R69" s="5"/>
      <c r="S69" s="5"/>
      <c r="T69" s="5"/>
      <c r="U69" s="5"/>
    </row>
    <row r="70" spans="1:21" ht="28.5">
      <c r="A70" s="68" t="s">
        <v>164</v>
      </c>
      <c r="B70" s="5"/>
      <c r="C70" s="5"/>
      <c r="D70" s="5"/>
      <c r="E70" s="259">
        <v>0</v>
      </c>
      <c r="F70" s="5"/>
      <c r="G70" s="5"/>
      <c r="H70" s="5"/>
      <c r="I70" s="5"/>
      <c r="J70" s="5"/>
      <c r="K70" s="263">
        <v>0</v>
      </c>
      <c r="L70" s="5"/>
      <c r="M70" s="5"/>
      <c r="N70" s="259">
        <v>0</v>
      </c>
      <c r="O70" s="5"/>
      <c r="P70" s="5"/>
      <c r="Q70" s="5"/>
      <c r="R70" s="5"/>
      <c r="S70" s="5"/>
      <c r="T70" s="5"/>
      <c r="U70" s="5"/>
    </row>
    <row r="71" spans="1:21" ht="28.5">
      <c r="A71" s="68" t="s">
        <v>163</v>
      </c>
      <c r="B71" s="5"/>
      <c r="C71" s="5"/>
      <c r="D71" s="5"/>
      <c r="E71" s="259">
        <v>0</v>
      </c>
      <c r="F71" s="5"/>
      <c r="G71" s="5"/>
      <c r="H71" s="5"/>
      <c r="I71" s="5"/>
      <c r="J71" s="259">
        <v>2</v>
      </c>
      <c r="K71" s="263">
        <v>0</v>
      </c>
      <c r="L71" s="5"/>
      <c r="M71" s="5"/>
      <c r="N71" s="259">
        <v>0</v>
      </c>
      <c r="O71" s="5"/>
      <c r="P71" s="5"/>
      <c r="Q71" s="5"/>
      <c r="R71" s="5"/>
      <c r="S71" s="5"/>
      <c r="T71" s="5"/>
      <c r="U71" s="5"/>
    </row>
    <row r="72" spans="1:21" ht="28.5">
      <c r="A72" s="68" t="s">
        <v>162</v>
      </c>
      <c r="B72" s="5"/>
      <c r="C72" s="5"/>
      <c r="D72" s="5"/>
      <c r="E72" s="259">
        <v>8</v>
      </c>
      <c r="F72" s="5"/>
      <c r="G72" s="5"/>
      <c r="H72" s="5"/>
      <c r="I72" s="5"/>
      <c r="J72" s="5"/>
      <c r="K72" s="263">
        <v>0</v>
      </c>
      <c r="L72" s="5"/>
      <c r="M72" s="5"/>
      <c r="N72" s="259">
        <v>0</v>
      </c>
      <c r="O72" s="5"/>
      <c r="P72" s="5"/>
      <c r="Q72" s="5"/>
      <c r="R72" s="5"/>
      <c r="S72" s="5"/>
      <c r="T72" s="5"/>
      <c r="U72" s="5"/>
    </row>
    <row r="73" spans="1:2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ht="60">
      <c r="A74" s="264" t="s">
        <v>52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18.75">
      <c r="A75" s="5"/>
      <c r="B75" s="5"/>
      <c r="C75" s="5"/>
      <c r="D75" s="5"/>
      <c r="E75" s="259">
        <v>36</v>
      </c>
      <c r="F75" s="5"/>
      <c r="G75" s="5"/>
      <c r="H75" s="5"/>
      <c r="I75" s="260">
        <v>46</v>
      </c>
      <c r="J75" s="259">
        <v>52</v>
      </c>
      <c r="K75" s="263">
        <v>44</v>
      </c>
      <c r="L75" s="259">
        <v>30</v>
      </c>
      <c r="M75" s="259">
        <v>20</v>
      </c>
      <c r="N75" s="5"/>
      <c r="O75" s="5"/>
      <c r="P75" s="5"/>
      <c r="Q75" s="5"/>
      <c r="R75" s="5"/>
      <c r="S75" s="5"/>
      <c r="T75" s="5"/>
      <c r="U75" s="5"/>
    </row>
    <row r="76" spans="1:21" ht="18.75">
      <c r="A76" s="5"/>
      <c r="B76" s="5"/>
      <c r="C76" s="5"/>
      <c r="D76" s="5"/>
      <c r="E76" s="259">
        <v>72</v>
      </c>
      <c r="F76" s="5"/>
      <c r="G76" s="5"/>
      <c r="H76" s="5"/>
      <c r="I76" s="260">
        <v>94</v>
      </c>
      <c r="J76" s="259">
        <v>26</v>
      </c>
      <c r="K76" s="263">
        <v>121</v>
      </c>
      <c r="L76" s="259">
        <v>120</v>
      </c>
      <c r="M76" s="259">
        <v>20</v>
      </c>
      <c r="N76" s="5"/>
      <c r="O76" s="5"/>
      <c r="P76" s="5"/>
      <c r="Q76" s="5"/>
      <c r="R76" s="5"/>
      <c r="S76" s="5"/>
      <c r="T76" s="5"/>
      <c r="U76" s="5"/>
    </row>
    <row r="77" spans="1:21" ht="18.75">
      <c r="A77" s="5"/>
      <c r="B77" s="5"/>
      <c r="C77" s="5"/>
      <c r="D77" s="5"/>
      <c r="E77" s="259">
        <v>18</v>
      </c>
      <c r="F77" s="5"/>
      <c r="G77" s="5"/>
      <c r="H77" s="5"/>
      <c r="I77" s="260">
        <v>23</v>
      </c>
      <c r="J77" s="259">
        <v>26</v>
      </c>
      <c r="K77" s="263">
        <v>21</v>
      </c>
      <c r="L77" s="5"/>
      <c r="M77" s="259">
        <v>11</v>
      </c>
      <c r="N77" s="5"/>
      <c r="O77" s="5"/>
      <c r="P77" s="5"/>
      <c r="Q77" s="5"/>
      <c r="R77" s="5"/>
      <c r="S77" s="5"/>
      <c r="T77" s="5"/>
      <c r="U77" s="5"/>
    </row>
    <row r="78" spans="1:21" ht="18.75">
      <c r="A78" s="5"/>
      <c r="B78" s="5"/>
      <c r="C78" s="5"/>
      <c r="D78" s="5"/>
      <c r="E78" s="259">
        <v>18</v>
      </c>
      <c r="F78" s="5"/>
      <c r="G78" s="5"/>
      <c r="H78" s="5"/>
      <c r="I78" s="260">
        <v>46</v>
      </c>
      <c r="J78" s="5"/>
      <c r="K78" s="263">
        <v>21</v>
      </c>
      <c r="L78" s="259">
        <v>20</v>
      </c>
      <c r="M78" s="5"/>
      <c r="N78" s="5"/>
      <c r="O78" s="5"/>
      <c r="P78" s="5"/>
      <c r="Q78" s="5"/>
      <c r="R78" s="5"/>
      <c r="S78" s="5"/>
      <c r="T78" s="5"/>
      <c r="U78" s="5"/>
    </row>
    <row r="79" spans="1:21" ht="18.75">
      <c r="A79" s="5"/>
      <c r="B79" s="5"/>
      <c r="C79" s="5"/>
      <c r="D79" s="5"/>
      <c r="E79" s="259">
        <v>18</v>
      </c>
      <c r="F79" s="5"/>
      <c r="G79" s="5"/>
      <c r="H79" s="5"/>
      <c r="I79" s="5"/>
      <c r="J79" s="5"/>
      <c r="K79" s="263">
        <v>42</v>
      </c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18.75">
      <c r="A80" s="5"/>
      <c r="B80" s="5"/>
      <c r="C80" s="5"/>
      <c r="D80" s="5"/>
      <c r="E80" s="259">
        <v>36</v>
      </c>
      <c r="F80" s="5"/>
      <c r="G80" s="5"/>
      <c r="H80" s="5"/>
      <c r="I80" s="5"/>
      <c r="J80" s="5"/>
      <c r="K80" s="263">
        <v>63</v>
      </c>
      <c r="L80" s="259">
        <v>50</v>
      </c>
      <c r="M80" s="5"/>
      <c r="N80" s="5"/>
      <c r="O80" s="5"/>
      <c r="P80" s="5"/>
      <c r="Q80" s="5"/>
      <c r="R80" s="5"/>
      <c r="S80" s="5"/>
      <c r="T80" s="5"/>
      <c r="U80" s="5"/>
    </row>
    <row r="81" spans="1:21" ht="18.75">
      <c r="A81" s="5"/>
      <c r="B81" s="5"/>
      <c r="C81" s="5"/>
      <c r="D81" s="5"/>
      <c r="E81" s="259">
        <v>36</v>
      </c>
      <c r="F81" s="5"/>
      <c r="G81" s="5"/>
      <c r="H81" s="5"/>
      <c r="I81" s="5"/>
      <c r="J81" s="5"/>
      <c r="K81" s="263">
        <v>42</v>
      </c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ht="18.75">
      <c r="A82" s="5"/>
      <c r="B82" s="5"/>
      <c r="C82" s="5"/>
      <c r="D82" s="5"/>
      <c r="E82" s="259">
        <v>72</v>
      </c>
      <c r="F82" s="5"/>
      <c r="G82" s="5"/>
      <c r="H82" s="5"/>
      <c r="I82" s="5"/>
      <c r="J82" s="5"/>
      <c r="K82" s="263">
        <v>63</v>
      </c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ht="18.75">
      <c r="A83" s="5"/>
      <c r="B83" s="5"/>
      <c r="C83" s="5"/>
      <c r="D83" s="5"/>
      <c r="E83" s="259">
        <v>72</v>
      </c>
      <c r="F83" s="5"/>
      <c r="G83" s="5"/>
      <c r="H83" s="5"/>
      <c r="I83" s="5"/>
      <c r="J83" s="5"/>
      <c r="K83" s="263">
        <v>63</v>
      </c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30">
      <c r="A84" s="261" t="s">
        <v>53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ht="18.75">
      <c r="A85" s="5"/>
      <c r="B85" s="5"/>
      <c r="C85" s="5"/>
      <c r="D85" s="5"/>
      <c r="E85" s="259">
        <v>29</v>
      </c>
      <c r="F85" s="5"/>
      <c r="G85" s="5"/>
      <c r="H85" s="5"/>
      <c r="I85" s="260">
        <v>41</v>
      </c>
      <c r="J85" s="259">
        <v>32</v>
      </c>
      <c r="K85" s="263">
        <v>39</v>
      </c>
      <c r="L85" s="259">
        <v>26</v>
      </c>
      <c r="M85" s="259">
        <v>18</v>
      </c>
      <c r="N85" s="5"/>
      <c r="O85" s="5"/>
      <c r="P85" s="5"/>
      <c r="Q85" s="5"/>
      <c r="R85" s="5"/>
      <c r="S85" s="5"/>
      <c r="T85" s="5"/>
      <c r="U85" s="5"/>
    </row>
    <row r="86" spans="1:21" ht="18.75">
      <c r="A86" s="5"/>
      <c r="B86" s="5"/>
      <c r="C86" s="5"/>
      <c r="D86" s="5"/>
      <c r="E86" s="259">
        <v>22</v>
      </c>
      <c r="F86" s="5"/>
      <c r="G86" s="5"/>
      <c r="H86" s="5"/>
      <c r="I86" s="260">
        <v>58</v>
      </c>
      <c r="J86" s="259">
        <v>15</v>
      </c>
      <c r="K86" s="263">
        <v>26</v>
      </c>
      <c r="L86" s="259">
        <v>49</v>
      </c>
      <c r="M86" s="259">
        <v>13</v>
      </c>
      <c r="N86" s="5"/>
      <c r="O86" s="5"/>
      <c r="P86" s="5"/>
      <c r="Q86" s="5"/>
      <c r="R86" s="5"/>
      <c r="S86" s="5"/>
      <c r="T86" s="5"/>
      <c r="U86" s="5"/>
    </row>
    <row r="87" spans="1:21" ht="18.75">
      <c r="A87" s="5"/>
      <c r="B87" s="5"/>
      <c r="C87" s="5"/>
      <c r="D87" s="5"/>
      <c r="E87" s="259">
        <v>11</v>
      </c>
      <c r="F87" s="5"/>
      <c r="G87" s="5"/>
      <c r="H87" s="5"/>
      <c r="I87" s="260">
        <v>17</v>
      </c>
      <c r="J87" s="259">
        <v>8</v>
      </c>
      <c r="K87" s="263">
        <v>13</v>
      </c>
      <c r="L87" s="5"/>
      <c r="M87" s="259">
        <v>20</v>
      </c>
      <c r="N87" s="5"/>
      <c r="O87" s="5"/>
      <c r="P87" s="5"/>
      <c r="Q87" s="5"/>
      <c r="R87" s="5"/>
      <c r="S87" s="5"/>
      <c r="T87" s="5"/>
      <c r="U87" s="5"/>
    </row>
    <row r="88" spans="1:21" ht="18.75">
      <c r="A88" s="5"/>
      <c r="B88" s="5"/>
      <c r="C88" s="5"/>
      <c r="D88" s="5"/>
      <c r="E88" s="259">
        <v>15</v>
      </c>
      <c r="F88" s="5"/>
      <c r="G88" s="5"/>
      <c r="H88" s="5"/>
      <c r="I88" s="260">
        <v>23</v>
      </c>
      <c r="J88" s="5"/>
      <c r="K88" s="263">
        <v>16</v>
      </c>
      <c r="L88" s="259">
        <v>16</v>
      </c>
      <c r="M88" s="5"/>
      <c r="N88" s="5"/>
      <c r="O88" s="5"/>
      <c r="P88" s="5"/>
      <c r="Q88" s="5"/>
      <c r="R88" s="5"/>
      <c r="S88" s="5"/>
      <c r="T88" s="5"/>
      <c r="U88" s="5"/>
    </row>
    <row r="89" spans="1:21" ht="18.75">
      <c r="A89" s="5"/>
      <c r="B89" s="5"/>
      <c r="C89" s="5"/>
      <c r="D89" s="5"/>
      <c r="E89" s="259">
        <v>15</v>
      </c>
      <c r="F89" s="5"/>
      <c r="G89" s="5"/>
      <c r="H89" s="5"/>
      <c r="I89" s="5"/>
      <c r="J89" s="5"/>
      <c r="K89" s="263">
        <v>21</v>
      </c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ht="18.75">
      <c r="A90" s="5"/>
      <c r="B90" s="5"/>
      <c r="C90" s="5"/>
      <c r="D90" s="5"/>
      <c r="E90" s="259">
        <v>10</v>
      </c>
      <c r="F90" s="5"/>
      <c r="G90" s="5"/>
      <c r="H90" s="5"/>
      <c r="I90" s="5"/>
      <c r="J90" s="5"/>
      <c r="K90" s="263">
        <v>25</v>
      </c>
      <c r="L90" s="259">
        <v>21</v>
      </c>
      <c r="M90" s="5"/>
      <c r="N90" s="5"/>
      <c r="O90" s="5"/>
      <c r="P90" s="5"/>
      <c r="Q90" s="5"/>
      <c r="R90" s="5"/>
      <c r="S90" s="5"/>
      <c r="T90" s="5"/>
      <c r="U90" s="5"/>
    </row>
    <row r="91" spans="1:21" ht="18.75">
      <c r="A91" s="5"/>
      <c r="B91" s="5"/>
      <c r="C91" s="5"/>
      <c r="D91" s="5"/>
      <c r="E91" s="259">
        <v>18</v>
      </c>
      <c r="F91" s="5"/>
      <c r="G91" s="5"/>
      <c r="H91" s="5"/>
      <c r="I91" s="5"/>
      <c r="J91" s="5"/>
      <c r="K91" s="263">
        <v>13</v>
      </c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ht="18.75">
      <c r="A92" s="5"/>
      <c r="B92" s="5"/>
      <c r="C92" s="5"/>
      <c r="D92" s="5"/>
      <c r="E92" s="259">
        <v>33</v>
      </c>
      <c r="F92" s="5"/>
      <c r="G92" s="5"/>
      <c r="H92" s="5"/>
      <c r="I92" s="5"/>
      <c r="J92" s="5"/>
      <c r="K92" s="263">
        <v>45</v>
      </c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ht="18.75">
      <c r="A93" s="5"/>
      <c r="B93" s="5"/>
      <c r="C93" s="5"/>
      <c r="D93" s="5"/>
      <c r="E93" s="259">
        <v>59</v>
      </c>
      <c r="F93" s="5"/>
      <c r="G93" s="5"/>
      <c r="H93" s="5"/>
      <c r="I93" s="5"/>
      <c r="J93" s="5"/>
      <c r="K93" s="263">
        <v>50</v>
      </c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ht="30">
      <c r="A98" s="261" t="s">
        <v>54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ht="105">
      <c r="A99" s="5"/>
      <c r="B99" s="5"/>
      <c r="C99" s="5"/>
      <c r="D99" s="5"/>
      <c r="E99" s="265" t="s">
        <v>170</v>
      </c>
      <c r="F99" s="5"/>
      <c r="G99" s="5"/>
      <c r="H99" s="5"/>
      <c r="I99" s="260">
        <v>20</v>
      </c>
      <c r="J99" s="5"/>
      <c r="K99" s="265" t="s">
        <v>170</v>
      </c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ht="15">
      <c r="A100" s="5"/>
      <c r="B100" s="5"/>
      <c r="C100" s="5"/>
      <c r="D100" s="5"/>
      <c r="E100" s="5"/>
      <c r="F100" s="5"/>
      <c r="G100" s="5"/>
      <c r="H100" s="5"/>
      <c r="I100" s="260">
        <v>23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ht="15">
      <c r="A101" s="5"/>
      <c r="B101" s="5"/>
      <c r="C101" s="5"/>
      <c r="D101" s="5"/>
      <c r="E101" s="5"/>
      <c r="F101" s="5"/>
      <c r="G101" s="5"/>
      <c r="H101" s="5"/>
      <c r="I101" s="260">
        <v>7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ht="15">
      <c r="A102" s="5"/>
      <c r="B102" s="5"/>
      <c r="C102" s="5"/>
      <c r="D102" s="5"/>
      <c r="E102" s="5"/>
      <c r="F102" s="5"/>
      <c r="G102" s="5"/>
      <c r="H102" s="5"/>
      <c r="I102" s="260">
        <v>23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</sheetData>
  <mergeCells count="38">
    <mergeCell ref="A38:D38"/>
    <mergeCell ref="A39:D39"/>
    <mergeCell ref="A32:D32"/>
    <mergeCell ref="A33:D33"/>
    <mergeCell ref="A34:D34"/>
    <mergeCell ref="A35:D35"/>
    <mergeCell ref="A36:D36"/>
    <mergeCell ref="A37:D37"/>
    <mergeCell ref="A27:E27"/>
    <mergeCell ref="A28:D28"/>
    <mergeCell ref="A29:D29"/>
    <mergeCell ref="A30:D30"/>
    <mergeCell ref="A31:D31"/>
    <mergeCell ref="A22:D22"/>
    <mergeCell ref="A23:D23"/>
    <mergeCell ref="A24:D24"/>
    <mergeCell ref="A25:D25"/>
    <mergeCell ref="A26:D26"/>
    <mergeCell ref="A17:D17"/>
    <mergeCell ref="A18:D18"/>
    <mergeCell ref="A19:D19"/>
    <mergeCell ref="A20:D20"/>
    <mergeCell ref="A21:D21"/>
    <mergeCell ref="A12:D12"/>
    <mergeCell ref="A13:D13"/>
    <mergeCell ref="A14:E14"/>
    <mergeCell ref="A15:D15"/>
    <mergeCell ref="A16:D16"/>
    <mergeCell ref="A7:D7"/>
    <mergeCell ref="A8:D8"/>
    <mergeCell ref="A9:D9"/>
    <mergeCell ref="A10:D10"/>
    <mergeCell ref="A11:D11"/>
    <mergeCell ref="A2:D2"/>
    <mergeCell ref="A3:D3"/>
    <mergeCell ref="A4:D4"/>
    <mergeCell ref="A5:D5"/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B1:W73"/>
  <sheetViews>
    <sheetView showGridLines="0" tabSelected="1" zoomScale="95" zoomScaleNormal="95" workbookViewId="0">
      <selection activeCell="H60" sqref="H60:V67"/>
    </sheetView>
  </sheetViews>
  <sheetFormatPr defaultRowHeight="21.75" customHeight="1"/>
  <cols>
    <col min="2" max="2" width="4.875" customWidth="1"/>
    <col min="3" max="3" width="9" customWidth="1"/>
    <col min="4" max="4" width="8.875" customWidth="1"/>
    <col min="5" max="5" width="32.125" customWidth="1"/>
    <col min="6" max="6" width="22.875" bestFit="1" customWidth="1"/>
    <col min="7" max="9" width="20.875" bestFit="1" customWidth="1"/>
    <col min="10" max="10" width="23.125" customWidth="1"/>
    <col min="11" max="11" width="20.625" customWidth="1"/>
    <col min="12" max="12" width="20.25" customWidth="1"/>
    <col min="13" max="13" width="20.875" bestFit="1" customWidth="1"/>
    <col min="14" max="14" width="19.375" customWidth="1"/>
    <col min="15" max="15" width="22.125" customWidth="1"/>
    <col min="16" max="16" width="22.875" customWidth="1"/>
    <col min="17" max="17" width="20" customWidth="1"/>
    <col min="18" max="18" width="20.75" customWidth="1"/>
    <col min="19" max="19" width="22.25" customWidth="1"/>
    <col min="20" max="20" width="21.875" customWidth="1"/>
    <col min="21" max="21" width="20.25" customWidth="1"/>
    <col min="22" max="22" width="22.625" customWidth="1"/>
  </cols>
  <sheetData>
    <row r="1" spans="2:21" ht="21.75" customHeight="1">
      <c r="C1" s="1" t="s">
        <v>0</v>
      </c>
      <c r="D1" s="1"/>
      <c r="E1" s="1"/>
      <c r="F1" s="2"/>
      <c r="G1" s="2"/>
    </row>
    <row r="3" spans="2:21" ht="21.75" customHeight="1">
      <c r="B3" s="3" t="s">
        <v>1</v>
      </c>
      <c r="C3" s="3"/>
      <c r="D3" s="3"/>
      <c r="E3" s="2"/>
      <c r="F3" s="2"/>
    </row>
    <row r="4" spans="2:21" ht="21.75" customHeight="1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1" ht="33" customHeight="1">
      <c r="B5" s="5">
        <v>1</v>
      </c>
      <c r="C5" s="304" t="s">
        <v>6</v>
      </c>
      <c r="D5" s="305" t="s">
        <v>7</v>
      </c>
      <c r="E5" s="305"/>
      <c r="F5" s="6">
        <v>324</v>
      </c>
    </row>
    <row r="6" spans="2:21" ht="33" customHeight="1">
      <c r="B6" s="5">
        <v>2</v>
      </c>
      <c r="C6" s="304"/>
      <c r="D6" s="306" t="s">
        <v>8</v>
      </c>
      <c r="E6" s="307"/>
      <c r="F6" s="6">
        <v>177</v>
      </c>
    </row>
    <row r="7" spans="2:21" ht="21.75" customHeight="1">
      <c r="B7" s="5">
        <v>3</v>
      </c>
      <c r="C7" s="304"/>
      <c r="D7" s="305" t="s">
        <v>9</v>
      </c>
      <c r="E7" s="305"/>
      <c r="F7" s="6">
        <v>324</v>
      </c>
    </row>
    <row r="8" spans="2:21" ht="34.5" customHeight="1">
      <c r="B8" s="5">
        <v>4</v>
      </c>
      <c r="C8" s="304" t="s">
        <v>10</v>
      </c>
      <c r="D8" s="305" t="s">
        <v>11</v>
      </c>
      <c r="E8" s="305"/>
      <c r="F8" s="6">
        <v>177</v>
      </c>
    </row>
    <row r="9" spans="2:21" ht="21.75" customHeight="1">
      <c r="B9" s="5">
        <v>5</v>
      </c>
      <c r="C9" s="304"/>
      <c r="D9" s="305" t="s">
        <v>12</v>
      </c>
      <c r="E9" s="305"/>
      <c r="F9" s="6">
        <v>177</v>
      </c>
    </row>
    <row r="10" spans="2:21" ht="31.5" customHeight="1">
      <c r="B10" s="5">
        <v>6</v>
      </c>
      <c r="C10" s="304" t="s">
        <v>13</v>
      </c>
      <c r="D10" s="306" t="s">
        <v>14</v>
      </c>
      <c r="E10" s="307"/>
      <c r="F10" s="6">
        <v>16</v>
      </c>
    </row>
    <row r="11" spans="2:21" ht="21.75" customHeight="1">
      <c r="B11" s="5">
        <v>7</v>
      </c>
      <c r="C11" s="304"/>
      <c r="D11" s="306" t="s">
        <v>15</v>
      </c>
      <c r="E11" s="307"/>
      <c r="F11" s="6">
        <v>16</v>
      </c>
    </row>
    <row r="12" spans="2:21" ht="21.75" customHeight="1">
      <c r="B12" s="317" t="s">
        <v>16</v>
      </c>
      <c r="C12" s="317"/>
      <c r="D12" s="317"/>
      <c r="E12" s="317"/>
      <c r="F12" s="5">
        <v>2025</v>
      </c>
    </row>
    <row r="13" spans="2:21" ht="21.75" customHeight="1">
      <c r="G13" s="270"/>
    </row>
    <row r="16" spans="2:21" ht="21.75" customHeight="1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</row>
    <row r="17" spans="2:22" s="20" customFormat="1" ht="36.75" customHeight="1">
      <c r="B17" s="319" t="s">
        <v>2</v>
      </c>
      <c r="C17" s="308" t="s">
        <v>18</v>
      </c>
      <c r="D17" s="309"/>
      <c r="E17" s="310"/>
      <c r="F17" s="287" t="s">
        <v>82</v>
      </c>
      <c r="G17" s="287" t="s">
        <v>159</v>
      </c>
      <c r="H17" s="287" t="s">
        <v>206</v>
      </c>
      <c r="I17" s="287" t="s">
        <v>248</v>
      </c>
      <c r="J17" s="287" t="s">
        <v>276</v>
      </c>
      <c r="K17" s="287" t="s">
        <v>308</v>
      </c>
      <c r="L17" s="287" t="s">
        <v>346</v>
      </c>
      <c r="M17" s="287" t="s">
        <v>374</v>
      </c>
      <c r="N17" s="287" t="s">
        <v>402</v>
      </c>
      <c r="O17" s="287" t="s">
        <v>450</v>
      </c>
      <c r="P17" s="287" t="s">
        <v>477</v>
      </c>
      <c r="Q17" s="287" t="s">
        <v>494</v>
      </c>
      <c r="R17" s="287" t="s">
        <v>511</v>
      </c>
      <c r="S17" s="287" t="s">
        <v>535</v>
      </c>
      <c r="T17" s="287" t="s">
        <v>562</v>
      </c>
      <c r="U17" s="287" t="s">
        <v>108</v>
      </c>
      <c r="V17" s="288" t="s">
        <v>20</v>
      </c>
    </row>
    <row r="18" spans="2:22" ht="21.75" customHeight="1">
      <c r="B18" s="320"/>
      <c r="C18" s="311" t="s">
        <v>21</v>
      </c>
      <c r="D18" s="312"/>
      <c r="E18" s="313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2"/>
    </row>
    <row r="19" spans="2:22" ht="21.75" customHeight="1" thickBot="1">
      <c r="B19" s="273">
        <v>1</v>
      </c>
      <c r="C19" s="314" t="s">
        <v>22</v>
      </c>
      <c r="D19" s="315"/>
      <c r="E19" s="316"/>
      <c r="F19" s="277">
        <v>50377150</v>
      </c>
      <c r="G19" s="277">
        <v>39661761</v>
      </c>
      <c r="H19" s="277">
        <v>24048000</v>
      </c>
      <c r="I19" s="277">
        <v>274971319</v>
      </c>
      <c r="J19" s="277">
        <v>50921000</v>
      </c>
      <c r="K19" s="277">
        <v>234378000</v>
      </c>
      <c r="L19" s="277">
        <v>256187000</v>
      </c>
      <c r="M19" s="277">
        <v>60665800</v>
      </c>
      <c r="N19" s="277">
        <v>82772900</v>
      </c>
      <c r="O19" s="277">
        <v>192569500</v>
      </c>
      <c r="P19" s="277">
        <v>539950000</v>
      </c>
      <c r="Q19" s="277">
        <v>26670000</v>
      </c>
      <c r="R19" s="277">
        <v>45125400</v>
      </c>
      <c r="S19" s="277">
        <v>112259500</v>
      </c>
      <c r="T19" s="278">
        <v>42608150</v>
      </c>
      <c r="U19" s="277">
        <v>71037000</v>
      </c>
      <c r="V19" s="278">
        <f>SUM(F19:U19)</f>
        <v>2104202480</v>
      </c>
    </row>
    <row r="20" spans="2:22" ht="21.75" customHeight="1" thickBot="1">
      <c r="B20" s="273">
        <v>2</v>
      </c>
      <c r="C20" s="314" t="s">
        <v>23</v>
      </c>
      <c r="D20" s="315"/>
      <c r="E20" s="316"/>
      <c r="F20" s="277">
        <v>3147000</v>
      </c>
      <c r="G20" s="277">
        <v>13555148</v>
      </c>
      <c r="H20" s="277">
        <v>6852072</v>
      </c>
      <c r="I20" s="277">
        <v>12450000</v>
      </c>
      <c r="J20" s="277">
        <v>6672800</v>
      </c>
      <c r="K20" s="277">
        <v>3425000</v>
      </c>
      <c r="L20" s="277">
        <v>3600000</v>
      </c>
      <c r="M20" s="277">
        <v>117000</v>
      </c>
      <c r="N20" s="277">
        <v>3566000</v>
      </c>
      <c r="O20" s="277">
        <v>9921000</v>
      </c>
      <c r="P20" s="277">
        <v>2372500</v>
      </c>
      <c r="Q20" s="277">
        <v>1097500</v>
      </c>
      <c r="R20" s="277">
        <v>12581000</v>
      </c>
      <c r="S20" s="277">
        <v>1717200</v>
      </c>
      <c r="T20" s="278">
        <v>3219000</v>
      </c>
      <c r="U20" s="277">
        <v>13810000</v>
      </c>
      <c r="V20" s="278">
        <f>SUM(F20:U20)</f>
        <v>98103220</v>
      </c>
    </row>
    <row r="21" spans="2:22" ht="21.75" customHeight="1" thickBot="1">
      <c r="B21" s="273">
        <v>3</v>
      </c>
      <c r="C21" s="314" t="s">
        <v>24</v>
      </c>
      <c r="D21" s="315"/>
      <c r="E21" s="316"/>
      <c r="F21" s="277">
        <v>56752000</v>
      </c>
      <c r="G21" s="277">
        <v>66643170</v>
      </c>
      <c r="H21" s="277">
        <v>7970000</v>
      </c>
      <c r="I21" s="277"/>
      <c r="J21" s="277">
        <v>107880000</v>
      </c>
      <c r="K21" s="277">
        <v>36128000</v>
      </c>
      <c r="L21" s="277">
        <v>46917000</v>
      </c>
      <c r="M21" s="277">
        <v>0</v>
      </c>
      <c r="N21" s="277">
        <v>38444000</v>
      </c>
      <c r="O21" s="277">
        <v>326236000</v>
      </c>
      <c r="P21" s="277">
        <v>195400000</v>
      </c>
      <c r="Q21" s="277">
        <v>17400000</v>
      </c>
      <c r="R21" s="277">
        <v>14420000</v>
      </c>
      <c r="S21" s="277">
        <v>24738000</v>
      </c>
      <c r="T21" s="278">
        <v>50652000</v>
      </c>
      <c r="U21" s="277">
        <v>2589400</v>
      </c>
      <c r="V21" s="278">
        <f>SUM(F21:U21)</f>
        <v>992169570</v>
      </c>
    </row>
    <row r="22" spans="2:22" ht="21.75" customHeight="1" thickBot="1">
      <c r="B22" s="273">
        <v>4</v>
      </c>
      <c r="C22" s="314" t="s">
        <v>25</v>
      </c>
      <c r="D22" s="315"/>
      <c r="E22" s="316"/>
      <c r="F22" s="279">
        <v>71822300</v>
      </c>
      <c r="G22" s="277">
        <v>29332100</v>
      </c>
      <c r="H22" s="277">
        <v>27202200</v>
      </c>
      <c r="I22" s="277">
        <v>126143400</v>
      </c>
      <c r="J22" s="277">
        <v>137067050</v>
      </c>
      <c r="K22" s="277">
        <v>201412300</v>
      </c>
      <c r="L22" s="277">
        <v>57367200</v>
      </c>
      <c r="M22" s="277">
        <v>24083500</v>
      </c>
      <c r="N22" s="277">
        <v>102914008</v>
      </c>
      <c r="O22" s="277">
        <v>80649300</v>
      </c>
      <c r="P22" s="277">
        <v>68614700</v>
      </c>
      <c r="Q22" s="277">
        <v>4143200</v>
      </c>
      <c r="R22" s="277">
        <v>64587500</v>
      </c>
      <c r="S22" s="277">
        <v>30308400</v>
      </c>
      <c r="T22" s="278">
        <v>65960300</v>
      </c>
      <c r="U22" s="277">
        <v>48495100</v>
      </c>
      <c r="V22" s="277">
        <f>U22+T22+S22+R22+Q22+P22+O22+N22+M22+L22+K22+J22+I22+H22+G22+G13</f>
        <v>1068280258</v>
      </c>
    </row>
    <row r="23" spans="2:22" ht="21.75" customHeight="1" thickBot="1">
      <c r="B23" s="280" t="s">
        <v>26</v>
      </c>
      <c r="C23" s="281"/>
      <c r="D23" s="282" t="s">
        <v>27</v>
      </c>
      <c r="E23" s="283"/>
      <c r="F23" s="284">
        <v>20409000</v>
      </c>
      <c r="G23" s="284">
        <v>10160900</v>
      </c>
      <c r="H23" s="284">
        <v>7629000</v>
      </c>
      <c r="I23" s="284">
        <v>10306000</v>
      </c>
      <c r="J23" s="284">
        <v>24664250</v>
      </c>
      <c r="K23" s="284">
        <v>64978800</v>
      </c>
      <c r="L23" s="284">
        <v>16222600</v>
      </c>
      <c r="M23" s="284">
        <v>6447500</v>
      </c>
      <c r="N23" s="284">
        <v>0</v>
      </c>
      <c r="O23" s="284">
        <v>31454000</v>
      </c>
      <c r="P23" s="284">
        <v>20603500</v>
      </c>
      <c r="Q23" s="284">
        <v>0</v>
      </c>
      <c r="R23" s="284">
        <v>0</v>
      </c>
      <c r="S23" s="284">
        <v>0</v>
      </c>
      <c r="T23" s="285">
        <v>19639000</v>
      </c>
      <c r="U23" s="284">
        <v>9492000</v>
      </c>
      <c r="V23" s="277">
        <f t="shared" ref="V23:V30" si="0">U23+T23+S23+R23+Q23+P23+O23+N23+M23+L23+K23+J23+I23+H23+G23+G14</f>
        <v>221597550</v>
      </c>
    </row>
    <row r="24" spans="2:22" ht="21.75" customHeight="1" thickBot="1">
      <c r="B24" s="280" t="s">
        <v>28</v>
      </c>
      <c r="C24" s="281"/>
      <c r="D24" s="282" t="s">
        <v>29</v>
      </c>
      <c r="E24" s="283"/>
      <c r="F24" s="284">
        <v>23011000</v>
      </c>
      <c r="G24" s="284">
        <v>19358600</v>
      </c>
      <c r="H24" s="284">
        <v>13918000</v>
      </c>
      <c r="I24" s="284">
        <v>87478000</v>
      </c>
      <c r="J24" s="284">
        <v>21124000</v>
      </c>
      <c r="K24" s="284">
        <v>52636000</v>
      </c>
      <c r="L24" s="284">
        <v>13889000</v>
      </c>
      <c r="M24" s="284">
        <v>11961500</v>
      </c>
      <c r="N24" s="284">
        <v>0</v>
      </c>
      <c r="O24" s="284">
        <v>26056900</v>
      </c>
      <c r="P24" s="284">
        <v>19701200</v>
      </c>
      <c r="Q24" s="284">
        <v>0</v>
      </c>
      <c r="R24" s="284">
        <v>0</v>
      </c>
      <c r="S24" s="284">
        <v>0</v>
      </c>
      <c r="T24" s="285">
        <v>20602000</v>
      </c>
      <c r="U24" s="284">
        <v>2427000</v>
      </c>
      <c r="V24" s="277">
        <f t="shared" si="0"/>
        <v>289152200</v>
      </c>
    </row>
    <row r="25" spans="2:22" ht="21.75" customHeight="1" thickBot="1">
      <c r="B25" s="280" t="s">
        <v>30</v>
      </c>
      <c r="C25" s="281"/>
      <c r="D25" s="282" t="s">
        <v>31</v>
      </c>
      <c r="E25" s="283"/>
      <c r="F25" s="284">
        <v>4280000</v>
      </c>
      <c r="G25" s="284">
        <v>3928400</v>
      </c>
      <c r="H25" s="284">
        <v>1814000</v>
      </c>
      <c r="I25" s="284">
        <v>1290000</v>
      </c>
      <c r="J25" s="284">
        <v>13502000</v>
      </c>
      <c r="K25" s="284">
        <v>16782500</v>
      </c>
      <c r="L25" s="284">
        <v>654800</v>
      </c>
      <c r="M25" s="284">
        <v>1518000</v>
      </c>
      <c r="N25" s="284">
        <v>0</v>
      </c>
      <c r="O25" s="284">
        <v>1759500</v>
      </c>
      <c r="P25" s="284">
        <v>5270000</v>
      </c>
      <c r="Q25" s="284">
        <v>0</v>
      </c>
      <c r="R25" s="284">
        <v>0</v>
      </c>
      <c r="S25" s="284">
        <v>0</v>
      </c>
      <c r="T25" s="285">
        <v>4050000</v>
      </c>
      <c r="U25" s="284">
        <v>2685000</v>
      </c>
      <c r="V25" s="277">
        <f t="shared" si="0"/>
        <v>53254200</v>
      </c>
    </row>
    <row r="26" spans="2:22" ht="21.75" customHeight="1" thickBot="1">
      <c r="B26" s="280" t="s">
        <v>32</v>
      </c>
      <c r="C26" s="281"/>
      <c r="D26" s="282" t="s">
        <v>33</v>
      </c>
      <c r="E26" s="283"/>
      <c r="F26" s="284">
        <v>2450000</v>
      </c>
      <c r="G26" s="284">
        <v>2390500</v>
      </c>
      <c r="H26" s="284">
        <v>3230000</v>
      </c>
      <c r="I26" s="284">
        <v>6487600</v>
      </c>
      <c r="J26" s="284">
        <v>9239800</v>
      </c>
      <c r="K26" s="284">
        <v>9362500</v>
      </c>
      <c r="L26" s="284">
        <v>2920000</v>
      </c>
      <c r="M26" s="284">
        <v>319000</v>
      </c>
      <c r="N26" s="284">
        <v>0</v>
      </c>
      <c r="O26" s="284">
        <v>89000</v>
      </c>
      <c r="P26" s="284">
        <v>1000000</v>
      </c>
      <c r="Q26" s="284">
        <v>0</v>
      </c>
      <c r="R26" s="284">
        <v>0</v>
      </c>
      <c r="S26" s="284">
        <v>0</v>
      </c>
      <c r="T26" s="285">
        <v>2450000</v>
      </c>
      <c r="U26" s="284">
        <v>8359800</v>
      </c>
      <c r="V26" s="277">
        <f>U26+T26+P26+O26+M26+L26+K26+J26+I26+H26+G26+F26</f>
        <v>48298200</v>
      </c>
    </row>
    <row r="27" spans="2:22" ht="21.75" customHeight="1" thickBot="1">
      <c r="B27" s="280" t="s">
        <v>34</v>
      </c>
      <c r="C27" s="281"/>
      <c r="D27" s="282" t="s">
        <v>35</v>
      </c>
      <c r="E27" s="283"/>
      <c r="F27" s="284">
        <v>10236500</v>
      </c>
      <c r="G27" s="284">
        <v>2038400</v>
      </c>
      <c r="H27" s="284">
        <v>5450000</v>
      </c>
      <c r="I27" s="284">
        <v>9144500</v>
      </c>
      <c r="J27" s="284">
        <v>10517000</v>
      </c>
      <c r="K27" s="284">
        <v>15695000</v>
      </c>
      <c r="L27" s="284">
        <v>3546800</v>
      </c>
      <c r="M27" s="284">
        <v>1075000</v>
      </c>
      <c r="N27" s="284">
        <v>0</v>
      </c>
      <c r="O27" s="284">
        <v>7313500</v>
      </c>
      <c r="P27" s="284">
        <v>11020000</v>
      </c>
      <c r="Q27" s="284">
        <v>0</v>
      </c>
      <c r="R27" s="284">
        <v>0</v>
      </c>
      <c r="S27" s="284">
        <v>0</v>
      </c>
      <c r="T27" s="285">
        <v>9396500</v>
      </c>
      <c r="U27" s="284">
        <v>15298500</v>
      </c>
      <c r="V27" s="277">
        <f t="shared" si="0"/>
        <v>90495200</v>
      </c>
    </row>
    <row r="28" spans="2:22" ht="21.75" customHeight="1" thickBot="1">
      <c r="B28" s="280" t="s">
        <v>36</v>
      </c>
      <c r="C28" s="281"/>
      <c r="D28" s="282" t="s">
        <v>37</v>
      </c>
      <c r="E28" s="283"/>
      <c r="F28" s="284">
        <v>5165800</v>
      </c>
      <c r="G28" s="284">
        <v>2028500</v>
      </c>
      <c r="H28" s="284">
        <v>3359200</v>
      </c>
      <c r="I28" s="284">
        <v>8194500</v>
      </c>
      <c r="J28" s="284">
        <v>34629000</v>
      </c>
      <c r="K28" s="284">
        <v>3973500</v>
      </c>
      <c r="L28" s="284">
        <v>3065000</v>
      </c>
      <c r="M28" s="284">
        <v>1242500</v>
      </c>
      <c r="N28" s="284">
        <v>0</v>
      </c>
      <c r="O28" s="284">
        <v>3860100</v>
      </c>
      <c r="P28" s="284">
        <v>8170000</v>
      </c>
      <c r="Q28" s="284">
        <v>0</v>
      </c>
      <c r="R28" s="284">
        <v>0</v>
      </c>
      <c r="S28" s="284">
        <v>0</v>
      </c>
      <c r="T28" s="285">
        <v>4721800</v>
      </c>
      <c r="U28" s="284">
        <v>240000</v>
      </c>
      <c r="V28" s="277">
        <f t="shared" si="0"/>
        <v>113145861</v>
      </c>
    </row>
    <row r="29" spans="2:22" ht="21.75" customHeight="1" thickBot="1">
      <c r="B29" s="280"/>
      <c r="C29" s="281"/>
      <c r="D29" s="282" t="s">
        <v>38</v>
      </c>
      <c r="E29" s="283"/>
      <c r="F29" s="284">
        <v>3886000</v>
      </c>
      <c r="G29" s="284">
        <v>8431700</v>
      </c>
      <c r="H29" s="284">
        <v>3015000</v>
      </c>
      <c r="I29" s="284">
        <v>3105800</v>
      </c>
      <c r="J29" s="284">
        <v>22091000</v>
      </c>
      <c r="K29" s="284">
        <v>11489000</v>
      </c>
      <c r="L29" s="284">
        <v>9497000</v>
      </c>
      <c r="M29" s="284">
        <v>1520000</v>
      </c>
      <c r="N29" s="284">
        <v>0</v>
      </c>
      <c r="O29" s="284">
        <v>8260800</v>
      </c>
      <c r="P29" s="284">
        <v>2850000</v>
      </c>
      <c r="Q29" s="284">
        <v>0</v>
      </c>
      <c r="R29" s="284">
        <v>0</v>
      </c>
      <c r="S29" s="284">
        <v>0</v>
      </c>
      <c r="T29" s="285">
        <v>3786000</v>
      </c>
      <c r="U29" s="284">
        <v>3612800</v>
      </c>
      <c r="V29" s="277">
        <f t="shared" si="0"/>
        <v>91214248</v>
      </c>
    </row>
    <row r="30" spans="2:22" ht="21.75" customHeight="1" thickBot="1">
      <c r="B30" s="280" t="s">
        <v>39</v>
      </c>
      <c r="C30" s="281"/>
      <c r="D30" s="282" t="s">
        <v>40</v>
      </c>
      <c r="E30" s="283"/>
      <c r="F30" s="284">
        <v>2384000</v>
      </c>
      <c r="G30" s="284">
        <v>3115987</v>
      </c>
      <c r="H30" s="284">
        <v>0</v>
      </c>
      <c r="I30" s="284">
        <v>137000</v>
      </c>
      <c r="J30" s="284">
        <v>1300000</v>
      </c>
      <c r="K30" s="284">
        <v>26495000</v>
      </c>
      <c r="L30" s="284">
        <v>8225000</v>
      </c>
      <c r="M30" s="284">
        <v>0</v>
      </c>
      <c r="N30" s="284">
        <v>0</v>
      </c>
      <c r="O30" s="284">
        <v>1855500</v>
      </c>
      <c r="P30" s="284">
        <v>0</v>
      </c>
      <c r="Q30" s="284">
        <v>0</v>
      </c>
      <c r="R30" s="284">
        <v>0</v>
      </c>
      <c r="S30" s="284">
        <v>0</v>
      </c>
      <c r="T30" s="285">
        <v>1315000</v>
      </c>
      <c r="U30" s="284">
        <v>6380000</v>
      </c>
      <c r="V30" s="277">
        <f t="shared" si="0"/>
        <v>115466657</v>
      </c>
    </row>
    <row r="31" spans="2:22" ht="21.75" customHeight="1" thickBot="1">
      <c r="B31" s="273">
        <v>5</v>
      </c>
      <c r="C31" s="314" t="s">
        <v>41</v>
      </c>
      <c r="D31" s="315"/>
      <c r="E31" s="316"/>
      <c r="F31" s="277">
        <v>13048500</v>
      </c>
      <c r="G31" s="277">
        <v>21900200</v>
      </c>
      <c r="H31" s="277">
        <v>15278000</v>
      </c>
      <c r="I31" s="277">
        <v>55514800</v>
      </c>
      <c r="J31" s="277">
        <v>5228000</v>
      </c>
      <c r="K31" s="277">
        <v>39524000</v>
      </c>
      <c r="L31" s="277">
        <v>11246000</v>
      </c>
      <c r="M31" s="277">
        <v>8404500</v>
      </c>
      <c r="N31" s="277">
        <v>7620500</v>
      </c>
      <c r="O31" s="277">
        <v>39919500</v>
      </c>
      <c r="P31" s="277">
        <v>36860019</v>
      </c>
      <c r="Q31" s="277">
        <v>8472000</v>
      </c>
      <c r="R31" s="277">
        <v>7536000</v>
      </c>
      <c r="S31" s="277">
        <v>15858600</v>
      </c>
      <c r="T31" s="278">
        <v>24393000</v>
      </c>
      <c r="U31" s="277">
        <v>8627500</v>
      </c>
      <c r="V31" s="278">
        <f t="shared" ref="V31:V36" si="1">SUM(F31:U31)</f>
        <v>319431119</v>
      </c>
    </row>
    <row r="32" spans="2:22" ht="21.75" customHeight="1" thickBot="1">
      <c r="B32" s="273">
        <v>6</v>
      </c>
      <c r="C32" s="314" t="s">
        <v>42</v>
      </c>
      <c r="D32" s="315"/>
      <c r="E32" s="316"/>
      <c r="F32" s="277">
        <v>13974000</v>
      </c>
      <c r="G32" s="277">
        <v>23735200</v>
      </c>
      <c r="H32" s="277">
        <v>7502500</v>
      </c>
      <c r="I32" s="277">
        <v>6881000</v>
      </c>
      <c r="J32" s="277">
        <v>66338000</v>
      </c>
      <c r="K32" s="277">
        <v>9695000</v>
      </c>
      <c r="L32" s="277">
        <v>32051600</v>
      </c>
      <c r="M32" s="277">
        <v>1701000</v>
      </c>
      <c r="N32" s="277">
        <v>36686620</v>
      </c>
      <c r="O32" s="277">
        <v>18706000</v>
      </c>
      <c r="P32" s="277">
        <v>113539750</v>
      </c>
      <c r="Q32" s="277">
        <v>507500</v>
      </c>
      <c r="R32" s="277">
        <v>68250000</v>
      </c>
      <c r="S32" s="277">
        <v>18842850</v>
      </c>
      <c r="T32" s="278">
        <v>22988000</v>
      </c>
      <c r="U32" s="277">
        <v>3400000</v>
      </c>
      <c r="V32" s="278">
        <f t="shared" si="1"/>
        <v>444799020</v>
      </c>
    </row>
    <row r="33" spans="2:22" ht="21.75" customHeight="1" thickBot="1">
      <c r="B33" s="273">
        <v>7</v>
      </c>
      <c r="C33" s="314" t="s">
        <v>43</v>
      </c>
      <c r="D33" s="315"/>
      <c r="E33" s="316"/>
      <c r="F33" s="277">
        <v>6882900</v>
      </c>
      <c r="G33" s="277">
        <v>8257800</v>
      </c>
      <c r="H33" s="277">
        <v>11426200</v>
      </c>
      <c r="I33" s="277">
        <v>13794500</v>
      </c>
      <c r="J33" s="277">
        <v>33772364</v>
      </c>
      <c r="K33" s="277">
        <v>28971000</v>
      </c>
      <c r="L33" s="277">
        <v>10398400</v>
      </c>
      <c r="M33" s="277">
        <v>5205300</v>
      </c>
      <c r="N33" s="277">
        <v>12467000</v>
      </c>
      <c r="O33" s="277">
        <v>16283000</v>
      </c>
      <c r="P33" s="277">
        <v>32390000</v>
      </c>
      <c r="Q33" s="277">
        <v>5250000</v>
      </c>
      <c r="R33" s="277">
        <v>2860000</v>
      </c>
      <c r="S33" s="277">
        <v>9811000</v>
      </c>
      <c r="T33" s="278">
        <v>11550720</v>
      </c>
      <c r="U33" s="277">
        <v>4660000</v>
      </c>
      <c r="V33" s="278">
        <f t="shared" si="1"/>
        <v>213980184</v>
      </c>
    </row>
    <row r="34" spans="2:22" ht="21.75" customHeight="1" thickBot="1">
      <c r="B34" s="273">
        <v>8</v>
      </c>
      <c r="C34" s="274" t="s">
        <v>44</v>
      </c>
      <c r="D34" s="275"/>
      <c r="E34" s="276"/>
      <c r="F34" s="277">
        <v>21842000</v>
      </c>
      <c r="G34" s="277">
        <v>8173040</v>
      </c>
      <c r="H34" s="277">
        <v>8639600</v>
      </c>
      <c r="I34" s="277">
        <v>16135200</v>
      </c>
      <c r="J34" s="277">
        <v>23178000</v>
      </c>
      <c r="K34" s="277">
        <v>22342000</v>
      </c>
      <c r="L34" s="277">
        <v>10101000</v>
      </c>
      <c r="M34" s="277">
        <v>3476000</v>
      </c>
      <c r="N34" s="277">
        <v>5964740</v>
      </c>
      <c r="O34" s="277">
        <v>18499800</v>
      </c>
      <c r="P34" s="277">
        <v>38980000</v>
      </c>
      <c r="Q34" s="277">
        <v>2420000</v>
      </c>
      <c r="R34" s="277">
        <v>18226000</v>
      </c>
      <c r="S34" s="277">
        <v>8309000</v>
      </c>
      <c r="T34" s="278">
        <v>37284000</v>
      </c>
      <c r="U34" s="277">
        <v>3221000</v>
      </c>
      <c r="V34" s="278">
        <f t="shared" si="1"/>
        <v>246791380</v>
      </c>
    </row>
    <row r="35" spans="2:22" ht="21.75" customHeight="1" thickBot="1">
      <c r="B35" s="273">
        <v>9</v>
      </c>
      <c r="C35" s="274" t="s">
        <v>45</v>
      </c>
      <c r="D35" s="275"/>
      <c r="E35" s="276"/>
      <c r="F35" s="277">
        <v>5221000</v>
      </c>
      <c r="G35" s="277">
        <v>4785211</v>
      </c>
      <c r="H35" s="277">
        <v>2476100</v>
      </c>
      <c r="I35" s="277">
        <v>1916000</v>
      </c>
      <c r="J35" s="277">
        <v>2422800</v>
      </c>
      <c r="K35" s="277">
        <v>9211000</v>
      </c>
      <c r="L35" s="277">
        <v>1832000</v>
      </c>
      <c r="M35" s="277">
        <v>7943700</v>
      </c>
      <c r="N35" s="277">
        <v>1774000</v>
      </c>
      <c r="O35" s="277">
        <v>4713000</v>
      </c>
      <c r="P35" s="277">
        <v>214290000</v>
      </c>
      <c r="Q35" s="277">
        <v>2186600</v>
      </c>
      <c r="R35" s="277">
        <v>0</v>
      </c>
      <c r="S35" s="277">
        <v>568000</v>
      </c>
      <c r="T35" s="278">
        <v>11076000</v>
      </c>
      <c r="U35" s="277">
        <v>7353000</v>
      </c>
      <c r="V35" s="278">
        <f t="shared" si="1"/>
        <v>277768411</v>
      </c>
    </row>
    <row r="36" spans="2:22" ht="21.75" customHeight="1">
      <c r="B36" s="273">
        <v>10</v>
      </c>
      <c r="C36" s="314" t="s">
        <v>46</v>
      </c>
      <c r="D36" s="315"/>
      <c r="E36" s="316"/>
      <c r="F36" s="286">
        <v>13400000</v>
      </c>
      <c r="G36" s="286">
        <v>7285600</v>
      </c>
      <c r="H36" s="286">
        <v>4362000</v>
      </c>
      <c r="I36" s="286">
        <v>4164000</v>
      </c>
      <c r="J36" s="286">
        <v>8194000</v>
      </c>
      <c r="K36" s="286">
        <v>18949000</v>
      </c>
      <c r="L36" s="286">
        <v>11130000</v>
      </c>
      <c r="M36" s="286">
        <v>5270000</v>
      </c>
      <c r="N36" s="286">
        <v>5432000</v>
      </c>
      <c r="O36" s="286">
        <v>10360000</v>
      </c>
      <c r="P36" s="286">
        <v>30420000</v>
      </c>
      <c r="Q36" s="286">
        <v>5760000</v>
      </c>
      <c r="R36" s="286">
        <v>5510000</v>
      </c>
      <c r="S36" s="286">
        <v>6895000</v>
      </c>
      <c r="T36" s="278">
        <v>24580000</v>
      </c>
      <c r="U36" s="286">
        <v>9557000</v>
      </c>
      <c r="V36" s="278">
        <f t="shared" si="1"/>
        <v>171268600</v>
      </c>
    </row>
    <row r="37" spans="2:22" s="52" customFormat="1" ht="21.75" customHeight="1">
      <c r="B37" s="322" t="s">
        <v>20</v>
      </c>
      <c r="C37" s="322"/>
      <c r="D37" s="322"/>
      <c r="E37" s="322"/>
      <c r="F37" s="289">
        <v>256466850</v>
      </c>
      <c r="G37" s="289">
        <v>221591475</v>
      </c>
      <c r="H37" s="289">
        <v>115756672</v>
      </c>
      <c r="I37" s="289">
        <v>511970219</v>
      </c>
      <c r="J37" s="289">
        <v>442974014</v>
      </c>
      <c r="K37" s="289">
        <v>604035300</v>
      </c>
      <c r="L37" s="289">
        <v>440830200</v>
      </c>
      <c r="M37" s="289">
        <v>116866800</v>
      </c>
      <c r="N37" s="289">
        <v>69944860</v>
      </c>
      <c r="O37" s="289">
        <v>717857100</v>
      </c>
      <c r="P37" s="289">
        <v>1280652269</v>
      </c>
      <c r="Q37" s="289">
        <v>73906800</v>
      </c>
      <c r="R37" s="289">
        <v>239095900</v>
      </c>
      <c r="S37" s="289">
        <v>229307550</v>
      </c>
      <c r="T37" s="289">
        <v>285635710</v>
      </c>
      <c r="U37" s="289">
        <v>172750000</v>
      </c>
      <c r="V37" s="289">
        <f t="shared" ref="V37" si="2">SUM(V19:V22,V31:V36)</f>
        <v>5936794242</v>
      </c>
    </row>
    <row r="40" spans="2:22" ht="36.75" customHeight="1">
      <c r="B40" s="325" t="s">
        <v>47</v>
      </c>
      <c r="C40" s="325"/>
      <c r="D40" s="325"/>
      <c r="E40" s="325"/>
      <c r="F40" s="325"/>
      <c r="G40" s="325"/>
      <c r="H40" s="325"/>
      <c r="I40" s="341" t="s">
        <v>48</v>
      </c>
      <c r="J40" s="341"/>
      <c r="K40" s="341"/>
    </row>
    <row r="41" spans="2:22" ht="32.25" customHeight="1">
      <c r="B41" s="323" t="s">
        <v>49</v>
      </c>
      <c r="C41" s="324"/>
      <c r="D41" s="324"/>
      <c r="E41" s="324"/>
      <c r="F41" s="346" t="s">
        <v>50</v>
      </c>
      <c r="G41" s="346" t="s">
        <v>51</v>
      </c>
      <c r="H41" s="346"/>
      <c r="I41" s="70" t="s">
        <v>52</v>
      </c>
      <c r="J41" s="69" t="s">
        <v>53</v>
      </c>
      <c r="K41" s="69" t="s">
        <v>54</v>
      </c>
      <c r="O41" s="19"/>
      <c r="S41" s="20"/>
    </row>
    <row r="42" spans="2:22" ht="21.75" customHeight="1">
      <c r="B42" s="323"/>
      <c r="C42" s="324"/>
      <c r="D42" s="324"/>
      <c r="E42" s="324"/>
      <c r="F42" s="346"/>
      <c r="G42" s="69" t="s">
        <v>55</v>
      </c>
      <c r="H42" s="69" t="s">
        <v>56</v>
      </c>
      <c r="I42" s="291"/>
      <c r="J42" s="69"/>
      <c r="K42" s="69"/>
      <c r="O42" s="267"/>
      <c r="P42" s="267"/>
      <c r="Q42" s="267"/>
      <c r="R42" s="267"/>
      <c r="S42" s="267"/>
      <c r="T42" s="295"/>
      <c r="U42" s="267"/>
      <c r="V42" s="267"/>
    </row>
    <row r="43" spans="2:22" ht="21.75" customHeight="1">
      <c r="B43" s="298" t="s">
        <v>57</v>
      </c>
      <c r="C43" s="298"/>
      <c r="D43" s="298"/>
      <c r="E43" s="321"/>
      <c r="F43" s="5">
        <v>100</v>
      </c>
      <c r="G43" s="5">
        <v>64</v>
      </c>
      <c r="H43" s="5">
        <v>26</v>
      </c>
      <c r="I43" s="292"/>
      <c r="J43" s="67"/>
      <c r="K43" s="67"/>
      <c r="O43" s="267"/>
      <c r="P43" s="267"/>
      <c r="Q43" s="267"/>
      <c r="R43" s="267"/>
      <c r="S43" s="267"/>
      <c r="T43" s="296"/>
      <c r="U43" s="296"/>
      <c r="V43" s="296"/>
    </row>
    <row r="44" spans="2:22" ht="21.75" customHeight="1">
      <c r="B44" s="298" t="s">
        <v>58</v>
      </c>
      <c r="C44" s="298"/>
      <c r="D44" s="298"/>
      <c r="E44" s="321"/>
      <c r="F44" s="5">
        <v>929</v>
      </c>
      <c r="G44" s="5">
        <v>867</v>
      </c>
      <c r="H44" s="5">
        <v>8</v>
      </c>
      <c r="I44" s="292"/>
      <c r="J44" s="67"/>
      <c r="K44" s="67"/>
      <c r="O44" s="268"/>
      <c r="P44" s="268"/>
      <c r="Q44" s="267"/>
      <c r="R44" s="267"/>
      <c r="S44" s="267"/>
      <c r="T44" s="296"/>
      <c r="U44" s="296"/>
      <c r="V44" s="296"/>
    </row>
    <row r="45" spans="2:22" ht="21.75" customHeight="1">
      <c r="B45" s="298" t="s">
        <v>59</v>
      </c>
      <c r="C45" s="298"/>
      <c r="D45" s="298"/>
      <c r="E45" s="321"/>
      <c r="F45" s="5">
        <v>467</v>
      </c>
      <c r="G45" s="5">
        <v>465</v>
      </c>
      <c r="H45" s="5">
        <v>1</v>
      </c>
      <c r="I45" s="292"/>
      <c r="J45" s="67"/>
      <c r="K45" s="67"/>
      <c r="O45" s="268"/>
      <c r="P45" s="268"/>
      <c r="Q45" s="267"/>
      <c r="R45" s="267"/>
      <c r="S45" s="267"/>
      <c r="T45" s="296"/>
      <c r="U45" s="296"/>
      <c r="V45" s="296"/>
    </row>
    <row r="46" spans="2:22" ht="21.75" customHeight="1">
      <c r="B46" s="298" t="s">
        <v>60</v>
      </c>
      <c r="C46" s="298"/>
      <c r="D46" s="298"/>
      <c r="E46" s="321"/>
      <c r="F46" s="5">
        <v>172</v>
      </c>
      <c r="G46" s="5">
        <v>171</v>
      </c>
      <c r="H46" s="5">
        <v>0</v>
      </c>
      <c r="I46" s="292"/>
      <c r="J46" s="67"/>
      <c r="K46" s="67"/>
      <c r="O46" s="268"/>
      <c r="P46" s="268"/>
      <c r="Q46" s="267"/>
      <c r="R46" s="267"/>
      <c r="S46" s="267"/>
      <c r="T46" s="296"/>
      <c r="U46" s="296"/>
      <c r="V46" s="296"/>
    </row>
    <row r="47" spans="2:22" ht="21.75" customHeight="1">
      <c r="B47" s="298" t="s">
        <v>61</v>
      </c>
      <c r="C47" s="298"/>
      <c r="D47" s="298"/>
      <c r="E47" s="321"/>
      <c r="F47" s="5">
        <v>65</v>
      </c>
      <c r="G47" s="5">
        <v>63</v>
      </c>
      <c r="H47" s="5">
        <v>0</v>
      </c>
      <c r="I47" s="292"/>
      <c r="J47" s="67"/>
      <c r="K47" s="67"/>
      <c r="O47" s="268"/>
      <c r="P47" s="268"/>
      <c r="Q47" s="267"/>
      <c r="R47" s="267"/>
      <c r="S47" s="267"/>
      <c r="T47" s="296"/>
      <c r="U47" s="296"/>
      <c r="V47" s="296"/>
    </row>
    <row r="48" spans="2:22" ht="21.75" customHeight="1">
      <c r="B48" s="298" t="s">
        <v>63</v>
      </c>
      <c r="C48" s="298"/>
      <c r="D48" s="298"/>
      <c r="E48" s="321"/>
      <c r="F48" s="5">
        <v>6</v>
      </c>
      <c r="G48" s="5">
        <v>6</v>
      </c>
      <c r="H48" s="5">
        <v>0</v>
      </c>
      <c r="I48" s="292"/>
      <c r="J48" s="67"/>
      <c r="K48" s="67"/>
    </row>
    <row r="49" spans="2:23" ht="21.75" customHeight="1">
      <c r="B49" s="298" t="s">
        <v>64</v>
      </c>
      <c r="C49" s="298"/>
      <c r="D49" s="298"/>
      <c r="E49" s="321"/>
      <c r="F49" s="5">
        <v>509</v>
      </c>
      <c r="G49" s="5">
        <v>505</v>
      </c>
      <c r="H49" s="5">
        <v>4</v>
      </c>
      <c r="I49" s="292"/>
      <c r="J49" s="67"/>
      <c r="K49" s="67"/>
    </row>
    <row r="50" spans="2:23" ht="21.75" customHeight="1">
      <c r="B50" s="298" t="s">
        <v>65</v>
      </c>
      <c r="C50" s="298"/>
      <c r="D50" s="298"/>
      <c r="E50" s="321"/>
      <c r="F50" s="5">
        <v>152</v>
      </c>
      <c r="G50" s="5">
        <v>150</v>
      </c>
      <c r="H50" s="5">
        <v>1</v>
      </c>
      <c r="I50" s="292"/>
      <c r="J50" s="67"/>
      <c r="K50" s="67"/>
    </row>
    <row r="51" spans="2:23" ht="21.75" customHeight="1">
      <c r="B51" s="298" t="s">
        <v>66</v>
      </c>
      <c r="C51" s="298"/>
      <c r="D51" s="298"/>
      <c r="E51" s="321"/>
      <c r="F51" s="5">
        <v>3</v>
      </c>
      <c r="G51" s="5">
        <v>3</v>
      </c>
      <c r="H51" s="5">
        <v>0</v>
      </c>
      <c r="I51" s="292"/>
      <c r="J51" s="67"/>
      <c r="K51" s="67"/>
    </row>
    <row r="52" spans="2:23" ht="21.75" customHeight="1">
      <c r="B52" s="298" t="s">
        <v>67</v>
      </c>
      <c r="C52" s="298"/>
      <c r="D52" s="298"/>
      <c r="E52" s="321"/>
      <c r="F52" s="5">
        <v>5</v>
      </c>
      <c r="G52" s="5">
        <v>0</v>
      </c>
      <c r="H52" s="5">
        <v>7</v>
      </c>
      <c r="I52" s="292"/>
      <c r="J52" s="67"/>
      <c r="K52" s="67"/>
    </row>
    <row r="53" spans="2:23" ht="21.75" customHeight="1">
      <c r="B53" s="298" t="s">
        <v>68</v>
      </c>
      <c r="C53" s="298"/>
      <c r="D53" s="298"/>
      <c r="E53" s="321"/>
      <c r="F53" s="5">
        <v>117</v>
      </c>
      <c r="G53" s="5">
        <v>91</v>
      </c>
      <c r="H53" s="5">
        <v>26</v>
      </c>
      <c r="I53" s="292"/>
      <c r="J53" s="67"/>
      <c r="K53" s="67"/>
    </row>
    <row r="54" spans="2:23" ht="21.75" customHeight="1">
      <c r="B54" s="336" t="s">
        <v>69</v>
      </c>
      <c r="C54" s="336"/>
      <c r="D54" s="336"/>
      <c r="E54" s="337"/>
      <c r="F54" s="5">
        <v>3</v>
      </c>
      <c r="G54" s="5">
        <v>0</v>
      </c>
      <c r="H54" s="5">
        <v>0</v>
      </c>
      <c r="I54" s="293"/>
      <c r="J54" s="244"/>
      <c r="K54" s="244"/>
    </row>
    <row r="55" spans="2:23" ht="21.75" customHeight="1">
      <c r="B55" s="338" t="s">
        <v>62</v>
      </c>
      <c r="C55" s="339"/>
      <c r="D55" s="339"/>
      <c r="E55" s="340"/>
      <c r="F55" s="69">
        <f>SUM(F43:F54)</f>
        <v>2528</v>
      </c>
      <c r="G55" s="69">
        <f>SUM(G43:G54)</f>
        <v>2385</v>
      </c>
      <c r="H55" s="69">
        <f>SUM(H43:H54)</f>
        <v>73</v>
      </c>
      <c r="I55" s="69"/>
      <c r="J55" s="290"/>
      <c r="K55" s="290"/>
    </row>
    <row r="58" spans="2:23" ht="21.75" customHeight="1">
      <c r="B58" s="35" t="s">
        <v>70</v>
      </c>
      <c r="C58" s="36"/>
      <c r="D58" s="37"/>
      <c r="E58" s="37"/>
      <c r="F58" s="37"/>
      <c r="G58" s="37"/>
      <c r="H58" s="4" t="s">
        <v>82</v>
      </c>
      <c r="I58" s="65" t="s">
        <v>161</v>
      </c>
      <c r="J58" s="4" t="s">
        <v>206</v>
      </c>
      <c r="K58" s="4" t="s">
        <v>248</v>
      </c>
      <c r="L58" s="4" t="s">
        <v>276</v>
      </c>
      <c r="M58" s="4" t="s">
        <v>308</v>
      </c>
      <c r="N58" s="4" t="s">
        <v>346</v>
      </c>
      <c r="O58" s="4" t="s">
        <v>374</v>
      </c>
      <c r="P58" s="4" t="s">
        <v>375</v>
      </c>
      <c r="Q58" s="4" t="s">
        <v>450</v>
      </c>
      <c r="R58" s="4" t="s">
        <v>477</v>
      </c>
      <c r="S58" s="4" t="s">
        <v>494</v>
      </c>
      <c r="T58" s="4" t="s">
        <v>511</v>
      </c>
      <c r="U58" s="4" t="s">
        <v>535</v>
      </c>
      <c r="V58" s="4" t="s">
        <v>562</v>
      </c>
      <c r="W58" s="4" t="s">
        <v>19</v>
      </c>
    </row>
    <row r="59" spans="2:23" ht="21.75" customHeight="1">
      <c r="B59" s="326" t="s">
        <v>71</v>
      </c>
      <c r="C59" s="327"/>
      <c r="D59" s="327"/>
      <c r="E59" s="328"/>
      <c r="F59" s="342" t="s">
        <v>72</v>
      </c>
      <c r="G59" s="343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</row>
    <row r="60" spans="2:23" ht="21.75" customHeight="1">
      <c r="B60" s="333" t="s">
        <v>73</v>
      </c>
      <c r="C60" s="334"/>
      <c r="D60" s="334"/>
      <c r="E60" s="335"/>
      <c r="F60" s="344"/>
      <c r="G60" s="345"/>
      <c r="H60" s="88">
        <v>24009000</v>
      </c>
      <c r="I60" s="64">
        <v>37500000</v>
      </c>
      <c r="J60" s="158">
        <v>13233000</v>
      </c>
      <c r="K60" s="153">
        <v>10827000</v>
      </c>
      <c r="L60" s="155">
        <v>15639000</v>
      </c>
      <c r="M60" s="155">
        <v>24009000</v>
      </c>
      <c r="N60" s="155">
        <v>14436000</v>
      </c>
      <c r="O60" s="155">
        <v>13233000</v>
      </c>
      <c r="P60" s="88">
        <v>14412000</v>
      </c>
      <c r="Q60" s="155">
        <v>13233000</v>
      </c>
      <c r="R60" s="88">
        <v>34731557</v>
      </c>
      <c r="S60" s="64">
        <v>6917250</v>
      </c>
      <c r="T60" s="88">
        <v>34731557</v>
      </c>
      <c r="U60" s="220">
        <v>6015000</v>
      </c>
      <c r="V60" s="88">
        <v>24009000</v>
      </c>
      <c r="W60" s="5"/>
    </row>
    <row r="61" spans="2:23" ht="21.75" customHeight="1">
      <c r="B61" s="333" t="s">
        <v>74</v>
      </c>
      <c r="C61" s="334"/>
      <c r="D61" s="334"/>
      <c r="E61" s="335"/>
      <c r="F61" s="344"/>
      <c r="G61" s="345"/>
      <c r="H61" s="88">
        <v>31275472</v>
      </c>
      <c r="I61" s="64">
        <v>37500000000</v>
      </c>
      <c r="J61" s="158">
        <v>31876680</v>
      </c>
      <c r="K61" s="153">
        <v>16239600</v>
      </c>
      <c r="L61" s="155">
        <v>63338760</v>
      </c>
      <c r="M61" s="155">
        <v>7363610</v>
      </c>
      <c r="N61" s="155">
        <v>20769230</v>
      </c>
      <c r="O61" s="155">
        <v>28120000</v>
      </c>
      <c r="P61" s="88">
        <v>27042240</v>
      </c>
      <c r="Q61" s="155">
        <v>32657000</v>
      </c>
      <c r="R61" s="88">
        <v>22003998.579999998</v>
      </c>
      <c r="S61" s="64">
        <v>5703162</v>
      </c>
      <c r="T61" s="88">
        <v>22003998.579999998</v>
      </c>
      <c r="U61" s="222">
        <v>7565900</v>
      </c>
      <c r="V61" s="88">
        <v>31275472</v>
      </c>
      <c r="W61" s="5"/>
    </row>
    <row r="62" spans="2:23" ht="21.75" customHeight="1">
      <c r="B62" s="333" t="s">
        <v>75</v>
      </c>
      <c r="C62" s="334"/>
      <c r="D62" s="334"/>
      <c r="E62" s="335"/>
      <c r="F62" s="344"/>
      <c r="G62" s="345"/>
      <c r="H62" s="89">
        <v>19030880</v>
      </c>
      <c r="I62" s="64"/>
      <c r="J62" s="158">
        <v>8501427</v>
      </c>
      <c r="K62" s="153">
        <v>16208789</v>
      </c>
      <c r="M62" s="155">
        <v>0</v>
      </c>
      <c r="N62" s="155">
        <v>9509890</v>
      </c>
      <c r="O62" s="155"/>
      <c r="P62" s="89">
        <v>11997235</v>
      </c>
      <c r="Q62" s="155"/>
      <c r="R62" s="89">
        <v>32628000</v>
      </c>
      <c r="S62" s="64">
        <v>658711</v>
      </c>
      <c r="T62" s="89">
        <v>32628000</v>
      </c>
      <c r="U62" s="222">
        <v>2021502</v>
      </c>
      <c r="V62" s="89">
        <v>19030880</v>
      </c>
      <c r="W62" s="5"/>
    </row>
    <row r="63" spans="2:23" ht="21.75" customHeight="1">
      <c r="B63" s="333" t="s">
        <v>76</v>
      </c>
      <c r="C63" s="334"/>
      <c r="D63" s="334"/>
      <c r="E63" s="335"/>
      <c r="F63" s="344"/>
      <c r="G63" s="345"/>
      <c r="H63" s="89">
        <f>E63</f>
        <v>0</v>
      </c>
      <c r="I63" s="64"/>
      <c r="J63" s="158"/>
      <c r="K63" s="153">
        <v>356000</v>
      </c>
      <c r="L63" s="155">
        <v>9274550</v>
      </c>
      <c r="M63" s="155">
        <v>0</v>
      </c>
      <c r="N63" s="155">
        <v>4800000</v>
      </c>
      <c r="O63" s="155">
        <v>500000</v>
      </c>
      <c r="P63" s="89">
        <v>0</v>
      </c>
      <c r="Q63" s="155">
        <v>159000</v>
      </c>
      <c r="R63" s="89">
        <v>0</v>
      </c>
      <c r="S63" s="64">
        <v>43800</v>
      </c>
      <c r="T63" s="89">
        <v>0</v>
      </c>
      <c r="U63" s="222">
        <v>38250</v>
      </c>
      <c r="V63" s="89">
        <f>S63</f>
        <v>43800</v>
      </c>
      <c r="W63" s="5"/>
    </row>
    <row r="64" spans="2:23" ht="21.75" customHeight="1">
      <c r="B64" s="333" t="s">
        <v>77</v>
      </c>
      <c r="C64" s="334"/>
      <c r="D64" s="334"/>
      <c r="E64" s="335"/>
      <c r="F64" s="344"/>
      <c r="G64" s="345"/>
      <c r="H64" s="5">
        <v>58510000</v>
      </c>
      <c r="I64" s="64">
        <v>200000000</v>
      </c>
      <c r="J64" s="158">
        <v>19000000</v>
      </c>
      <c r="K64" s="153">
        <v>364312030</v>
      </c>
      <c r="L64" s="155">
        <v>100000000</v>
      </c>
      <c r="M64" s="155">
        <v>681500</v>
      </c>
      <c r="N64" s="155">
        <v>347000000</v>
      </c>
      <c r="O64" s="155">
        <v>572000</v>
      </c>
      <c r="P64" s="89">
        <v>3070000</v>
      </c>
      <c r="Q64" s="155">
        <v>10000000</v>
      </c>
      <c r="R64" s="5">
        <v>45010000</v>
      </c>
      <c r="S64" s="64"/>
      <c r="T64" s="5">
        <v>45010000</v>
      </c>
      <c r="U64" s="222">
        <v>3256064</v>
      </c>
      <c r="V64" s="5">
        <v>58510000</v>
      </c>
      <c r="W64" s="5"/>
    </row>
    <row r="65" spans="2:23" ht="21.75" customHeight="1">
      <c r="B65" s="333" t="s">
        <v>78</v>
      </c>
      <c r="C65" s="334"/>
      <c r="D65" s="334"/>
      <c r="E65" s="335"/>
      <c r="F65" s="344"/>
      <c r="G65" s="345"/>
      <c r="H65" s="5">
        <v>4600000</v>
      </c>
      <c r="I65" s="64"/>
      <c r="J65" s="103">
        <v>11400000</v>
      </c>
      <c r="K65" s="153">
        <v>92400</v>
      </c>
      <c r="L65" s="155">
        <v>94210730</v>
      </c>
      <c r="M65" s="155">
        <v>5141040</v>
      </c>
      <c r="N65" s="155">
        <v>33500000</v>
      </c>
      <c r="O65" s="155">
        <v>11000000</v>
      </c>
      <c r="P65" s="5">
        <v>0</v>
      </c>
      <c r="Q65" s="155">
        <v>20000000</v>
      </c>
      <c r="R65" s="5">
        <v>245730486</v>
      </c>
      <c r="S65" s="64"/>
      <c r="T65" s="5">
        <v>245730486</v>
      </c>
      <c r="U65" s="222">
        <v>6407618</v>
      </c>
      <c r="V65" s="5">
        <v>4600000</v>
      </c>
      <c r="W65" s="5"/>
    </row>
    <row r="66" spans="2:23" ht="21.75" customHeight="1">
      <c r="B66" s="333" t="s">
        <v>79</v>
      </c>
      <c r="C66" s="334"/>
      <c r="D66" s="334"/>
      <c r="E66" s="335"/>
      <c r="F66" s="344"/>
      <c r="G66" s="345"/>
      <c r="H66" s="88">
        <v>10190000</v>
      </c>
      <c r="I66" s="64"/>
      <c r="J66" s="103">
        <v>4200000</v>
      </c>
      <c r="K66" s="153"/>
      <c r="L66" s="155">
        <v>22143924</v>
      </c>
      <c r="M66" s="155">
        <v>0</v>
      </c>
      <c r="N66" s="155"/>
      <c r="O66" s="155">
        <v>50600000</v>
      </c>
      <c r="P66" s="88">
        <v>0</v>
      </c>
      <c r="Q66" s="155"/>
      <c r="R66" s="88">
        <v>16000000</v>
      </c>
      <c r="S66" s="64"/>
      <c r="T66" s="88">
        <v>16000000</v>
      </c>
      <c r="U66" s="224">
        <v>36000</v>
      </c>
      <c r="V66" s="88">
        <v>10190000</v>
      </c>
      <c r="W66" s="5"/>
    </row>
    <row r="67" spans="2:23" ht="21.75" customHeight="1">
      <c r="B67" s="333" t="s">
        <v>80</v>
      </c>
      <c r="C67" s="334"/>
      <c r="D67" s="334"/>
      <c r="E67" s="335"/>
      <c r="F67" s="344"/>
      <c r="G67" s="345"/>
      <c r="H67" s="90" t="s">
        <v>173</v>
      </c>
      <c r="I67" s="64"/>
      <c r="J67" s="158">
        <v>2200000</v>
      </c>
      <c r="K67" s="153"/>
      <c r="L67" s="155"/>
      <c r="M67" s="155">
        <v>0</v>
      </c>
      <c r="N67" s="155"/>
      <c r="O67" s="155"/>
      <c r="P67" s="90">
        <v>56521475</v>
      </c>
      <c r="Q67" s="155"/>
      <c r="R67" s="5"/>
      <c r="S67" s="64"/>
      <c r="T67" s="5"/>
      <c r="U67" s="226"/>
      <c r="V67" s="90">
        <v>0</v>
      </c>
      <c r="W67" s="5"/>
    </row>
    <row r="68" spans="2:23" s="52" customFormat="1" ht="21.75" customHeight="1">
      <c r="B68" s="326" t="s">
        <v>62</v>
      </c>
      <c r="C68" s="327"/>
      <c r="D68" s="327"/>
      <c r="E68" s="328"/>
      <c r="F68" s="344"/>
      <c r="G68" s="345"/>
      <c r="H68" s="48">
        <f>SUM(H60:H67)</f>
        <v>147615352</v>
      </c>
      <c r="I68" s="230">
        <v>432500000</v>
      </c>
      <c r="J68" s="102">
        <v>90411107</v>
      </c>
      <c r="K68" s="231">
        <v>448759608</v>
      </c>
      <c r="L68" s="97">
        <v>304606964</v>
      </c>
      <c r="M68" s="97">
        <f>SUM(M60:M67)</f>
        <v>37195150</v>
      </c>
      <c r="N68" s="48">
        <f>SUM(N60:N67)</f>
        <v>430015120</v>
      </c>
      <c r="O68" s="97">
        <v>104025000</v>
      </c>
      <c r="P68" s="48">
        <f>SUM(P60:P67)</f>
        <v>113042950</v>
      </c>
      <c r="Q68" s="97">
        <v>76049000</v>
      </c>
      <c r="R68" s="232">
        <v>396104041.57999998</v>
      </c>
      <c r="S68" s="230">
        <f>SUM(S60:S67)</f>
        <v>13322923</v>
      </c>
      <c r="T68" s="232">
        <v>396104041.57999998</v>
      </c>
      <c r="U68" s="97">
        <f>SUM(U60:U67)</f>
        <v>25340334</v>
      </c>
      <c r="V68" s="97" t="s">
        <v>83</v>
      </c>
      <c r="W68" s="50"/>
    </row>
    <row r="69" spans="2:23" ht="21.75" customHeight="1">
      <c r="F69" s="233"/>
    </row>
    <row r="70" spans="2:23" ht="21.75" customHeight="1">
      <c r="F70" s="233"/>
    </row>
    <row r="73" spans="2:23" ht="21.75" customHeight="1">
      <c r="B73" s="329" t="s">
        <v>81</v>
      </c>
      <c r="C73" s="330"/>
      <c r="D73" s="331">
        <f>F68-V37</f>
        <v>-5936794242</v>
      </c>
      <c r="E73" s="332"/>
    </row>
  </sheetData>
  <mergeCells count="57">
    <mergeCell ref="B55:E55"/>
    <mergeCell ref="I40:K40"/>
    <mergeCell ref="B65:E65"/>
    <mergeCell ref="B66:E66"/>
    <mergeCell ref="B67:E67"/>
    <mergeCell ref="F59:G68"/>
    <mergeCell ref="B64:E64"/>
    <mergeCell ref="F41:F42"/>
    <mergeCell ref="G41:H41"/>
    <mergeCell ref="B43:E43"/>
    <mergeCell ref="B44:E44"/>
    <mergeCell ref="B45:E45"/>
    <mergeCell ref="H59:U59"/>
    <mergeCell ref="B68:E68"/>
    <mergeCell ref="B73:C73"/>
    <mergeCell ref="D73:E73"/>
    <mergeCell ref="B60:E60"/>
    <mergeCell ref="B47:E47"/>
    <mergeCell ref="B48:E48"/>
    <mergeCell ref="B49:E49"/>
    <mergeCell ref="B50:E50"/>
    <mergeCell ref="B51:E51"/>
    <mergeCell ref="B52:E52"/>
    <mergeCell ref="B53:E53"/>
    <mergeCell ref="B54:E54"/>
    <mergeCell ref="B59:E59"/>
    <mergeCell ref="B61:E61"/>
    <mergeCell ref="B62:E62"/>
    <mergeCell ref="B63:E63"/>
    <mergeCell ref="C21:E21"/>
    <mergeCell ref="B46:E46"/>
    <mergeCell ref="C31:E31"/>
    <mergeCell ref="C32:E32"/>
    <mergeCell ref="C33:E33"/>
    <mergeCell ref="C36:E36"/>
    <mergeCell ref="B37:E37"/>
    <mergeCell ref="B41:E42"/>
    <mergeCell ref="B40:H40"/>
    <mergeCell ref="C22:E22"/>
    <mergeCell ref="C17:E17"/>
    <mergeCell ref="C18:E18"/>
    <mergeCell ref="C19:E19"/>
    <mergeCell ref="C20:E20"/>
    <mergeCell ref="C8:C9"/>
    <mergeCell ref="D8:E8"/>
    <mergeCell ref="D9:E9"/>
    <mergeCell ref="C10:C11"/>
    <mergeCell ref="D10:E10"/>
    <mergeCell ref="D11:E11"/>
    <mergeCell ref="B12:E12"/>
    <mergeCell ref="B16:U16"/>
    <mergeCell ref="B17:B18"/>
    <mergeCell ref="D4:E4"/>
    <mergeCell ref="C5:C7"/>
    <mergeCell ref="D5:E5"/>
    <mergeCell ref="D6:E6"/>
    <mergeCell ref="D7:E7"/>
  </mergeCells>
  <phoneticPr fontId="19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X79"/>
  <sheetViews>
    <sheetView showGridLines="0" topLeftCell="A38" workbookViewId="0">
      <selection activeCell="J43" sqref="J43:J51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6" width="17.625" customWidth="1"/>
    <col min="7" max="7" width="17.75" customWidth="1"/>
    <col min="8" max="8" width="16.125" customWidth="1"/>
    <col min="9" max="9" width="16.375" customWidth="1"/>
    <col min="10" max="10" width="15.75" customWidth="1"/>
    <col min="11" max="12" width="15.625" customWidth="1"/>
    <col min="13" max="13" width="16.375" customWidth="1"/>
    <col min="14" max="14" width="15.75" customWidth="1"/>
    <col min="15" max="15" width="17.125" customWidth="1"/>
    <col min="16" max="16" width="15.625" customWidth="1"/>
    <col min="17" max="17" width="16.375" customWidth="1"/>
    <col min="18" max="18" width="15.25" customWidth="1"/>
    <col min="19" max="19" width="17.375" customWidth="1"/>
    <col min="20" max="20" width="16.625" customWidth="1"/>
    <col min="21" max="21" width="14.125" customWidth="1"/>
    <col min="22" max="22" width="14.25" customWidth="1"/>
    <col min="23" max="23" width="16.25" customWidth="1"/>
    <col min="24" max="24" width="17.75" customWidth="1"/>
    <col min="25" max="26" width="8.375" customWidth="1"/>
    <col min="50" max="50" width="12" customWidth="1"/>
  </cols>
  <sheetData>
    <row r="1" spans="2:49" ht="21">
      <c r="C1" s="1" t="s">
        <v>0</v>
      </c>
      <c r="D1" s="1"/>
      <c r="E1" s="53" t="s">
        <v>84</v>
      </c>
      <c r="F1" s="53"/>
      <c r="G1" s="53"/>
      <c r="H1" s="53"/>
      <c r="I1" s="53"/>
      <c r="J1" s="53"/>
    </row>
    <row r="3" spans="2:49" ht="15">
      <c r="B3" s="3" t="s">
        <v>1</v>
      </c>
      <c r="C3" s="3"/>
      <c r="D3" s="3"/>
      <c r="E3" s="2"/>
      <c r="F3" s="2"/>
    </row>
    <row r="4" spans="2:49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49" ht="30" customHeight="1">
      <c r="B5" s="5">
        <v>1</v>
      </c>
      <c r="C5" s="304" t="s">
        <v>6</v>
      </c>
      <c r="D5" s="305" t="s">
        <v>85</v>
      </c>
      <c r="E5" s="305"/>
      <c r="F5" s="6">
        <v>18</v>
      </c>
    </row>
    <row r="6" spans="2:49" ht="30" customHeight="1">
      <c r="B6" s="5">
        <v>2</v>
      </c>
      <c r="C6" s="304"/>
      <c r="D6" s="306" t="s">
        <v>8</v>
      </c>
      <c r="E6" s="307"/>
      <c r="F6" s="6">
        <v>11</v>
      </c>
    </row>
    <row r="7" spans="2:49" ht="21.6" customHeight="1">
      <c r="B7" s="5">
        <v>3</v>
      </c>
      <c r="C7" s="304"/>
      <c r="D7" s="305" t="s">
        <v>86</v>
      </c>
      <c r="E7" s="305"/>
      <c r="F7" s="6">
        <v>18</v>
      </c>
    </row>
    <row r="8" spans="2:49" ht="27.6" customHeight="1">
      <c r="B8" s="5">
        <v>4</v>
      </c>
      <c r="C8" s="304" t="s">
        <v>10</v>
      </c>
      <c r="D8" s="305" t="s">
        <v>87</v>
      </c>
      <c r="E8" s="305"/>
      <c r="F8" s="6">
        <v>11</v>
      </c>
    </row>
    <row r="9" spans="2:49" ht="20.45" customHeight="1">
      <c r="B9" s="5">
        <v>5</v>
      </c>
      <c r="C9" s="304"/>
      <c r="D9" s="305" t="s">
        <v>12</v>
      </c>
      <c r="E9" s="305"/>
      <c r="F9" s="6">
        <v>11</v>
      </c>
    </row>
    <row r="10" spans="2:49" ht="15.6" customHeight="1">
      <c r="B10" s="5">
        <v>6</v>
      </c>
      <c r="C10" s="304" t="s">
        <v>13</v>
      </c>
      <c r="D10" s="306" t="s">
        <v>88</v>
      </c>
      <c r="E10" s="307"/>
      <c r="F10" s="6">
        <v>18</v>
      </c>
    </row>
    <row r="11" spans="2:49" ht="21" customHeight="1">
      <c r="B11" s="5">
        <v>7</v>
      </c>
      <c r="C11" s="304"/>
      <c r="D11" s="306" t="s">
        <v>89</v>
      </c>
      <c r="E11" s="307"/>
      <c r="F11" s="6">
        <v>18</v>
      </c>
    </row>
    <row r="12" spans="2:49" ht="15">
      <c r="B12" s="317" t="s">
        <v>16</v>
      </c>
      <c r="C12" s="317"/>
      <c r="D12" s="317"/>
      <c r="E12" s="317"/>
      <c r="F12" s="5">
        <v>2025</v>
      </c>
    </row>
    <row r="15" spans="2:49" ht="18.75">
      <c r="G15" s="294"/>
    </row>
    <row r="16" spans="2:49" ht="15">
      <c r="B16" s="350" t="s">
        <v>17</v>
      </c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  <c r="AA16" s="350"/>
      <c r="AB16" s="350"/>
      <c r="AC16" s="350"/>
      <c r="AD16" s="350"/>
      <c r="AE16" s="350"/>
      <c r="AF16" s="350"/>
      <c r="AG16" s="350"/>
      <c r="AH16" s="350"/>
      <c r="AI16" s="350"/>
      <c r="AJ16" s="350"/>
      <c r="AK16" s="350"/>
      <c r="AL16" s="350"/>
      <c r="AM16" s="350"/>
      <c r="AN16" s="350"/>
      <c r="AO16" s="350"/>
      <c r="AP16" s="350"/>
      <c r="AQ16" s="350"/>
      <c r="AR16" s="350"/>
      <c r="AS16" s="350"/>
      <c r="AT16" s="350"/>
      <c r="AU16" s="350"/>
      <c r="AV16" s="350"/>
      <c r="AW16" s="350"/>
    </row>
    <row r="17" spans="2:50" ht="14.45" customHeight="1">
      <c r="B17" s="351" t="s">
        <v>2</v>
      </c>
      <c r="C17" s="353" t="s">
        <v>172</v>
      </c>
      <c r="D17" s="354"/>
      <c r="E17" s="355"/>
      <c r="F17" s="54" t="s">
        <v>90</v>
      </c>
      <c r="G17" s="55" t="s">
        <v>91</v>
      </c>
      <c r="H17" s="55" t="s">
        <v>92</v>
      </c>
      <c r="I17" s="54" t="s">
        <v>93</v>
      </c>
      <c r="J17" s="54" t="s">
        <v>94</v>
      </c>
      <c r="K17" s="54" t="s">
        <v>95</v>
      </c>
      <c r="L17" s="54" t="s">
        <v>96</v>
      </c>
      <c r="M17" s="54" t="s">
        <v>97</v>
      </c>
      <c r="N17" s="54" t="s">
        <v>98</v>
      </c>
      <c r="O17" s="54" t="s">
        <v>99</v>
      </c>
      <c r="P17" s="54" t="s">
        <v>100</v>
      </c>
      <c r="Q17" s="54" t="s">
        <v>101</v>
      </c>
      <c r="R17" s="54" t="s">
        <v>102</v>
      </c>
      <c r="S17" s="54" t="s">
        <v>103</v>
      </c>
      <c r="T17" s="54" t="s">
        <v>104</v>
      </c>
      <c r="U17" s="54" t="s">
        <v>105</v>
      </c>
      <c r="V17" s="54" t="s">
        <v>106</v>
      </c>
      <c r="W17" s="55" t="s">
        <v>107</v>
      </c>
      <c r="X17" s="54" t="s">
        <v>62</v>
      </c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356"/>
    </row>
    <row r="18" spans="2:50" ht="15.6" customHeight="1">
      <c r="B18" s="352"/>
      <c r="C18" s="357" t="s">
        <v>21</v>
      </c>
      <c r="D18" s="358"/>
      <c r="E18" s="359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356"/>
    </row>
    <row r="19" spans="2:50" ht="19.5" thickBot="1">
      <c r="B19" s="7">
        <v>1</v>
      </c>
      <c r="C19" s="347" t="s">
        <v>22</v>
      </c>
      <c r="D19" s="348"/>
      <c r="E19" s="360"/>
      <c r="F19" s="72">
        <v>3675000</v>
      </c>
      <c r="G19" s="76">
        <v>2999000</v>
      </c>
      <c r="H19" s="72">
        <v>3060000</v>
      </c>
      <c r="I19" s="56">
        <v>1045000</v>
      </c>
      <c r="J19" s="75">
        <v>1676000</v>
      </c>
      <c r="K19" s="72">
        <v>3730000</v>
      </c>
      <c r="L19" s="72">
        <v>19550</v>
      </c>
      <c r="M19" s="56">
        <v>1738000</v>
      </c>
      <c r="N19" s="56">
        <v>4567000</v>
      </c>
      <c r="O19" s="56">
        <v>1340000</v>
      </c>
      <c r="P19" s="74">
        <v>2755000</v>
      </c>
      <c r="Q19" s="56">
        <v>19600</v>
      </c>
      <c r="R19" s="72">
        <v>1932000</v>
      </c>
      <c r="S19" s="72">
        <v>3747000</v>
      </c>
      <c r="T19" s="73">
        <v>9805000</v>
      </c>
      <c r="U19" s="83">
        <v>2207000</v>
      </c>
      <c r="V19" s="56">
        <v>2167000</v>
      </c>
      <c r="W19" s="56">
        <v>3895000</v>
      </c>
      <c r="X19" s="71">
        <f t="shared" ref="X19:X36" si="0">SUM(F19:W19)</f>
        <v>50377150</v>
      </c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2"/>
    </row>
    <row r="20" spans="2:50" ht="19.5" thickBot="1">
      <c r="B20" s="7">
        <v>2</v>
      </c>
      <c r="C20" s="347" t="s">
        <v>23</v>
      </c>
      <c r="D20" s="348"/>
      <c r="E20" s="360"/>
      <c r="F20" s="72">
        <v>130000</v>
      </c>
      <c r="G20" s="76">
        <v>150000</v>
      </c>
      <c r="H20" s="72">
        <v>180000</v>
      </c>
      <c r="I20" s="56">
        <v>380000</v>
      </c>
      <c r="J20" s="75">
        <v>65000</v>
      </c>
      <c r="K20" s="72">
        <v>654000</v>
      </c>
      <c r="L20" s="72">
        <v>85000</v>
      </c>
      <c r="M20" s="56">
        <v>105000</v>
      </c>
      <c r="N20" s="56">
        <v>270000</v>
      </c>
      <c r="O20" s="56">
        <v>130000</v>
      </c>
      <c r="P20" s="74">
        <v>95000</v>
      </c>
      <c r="Q20" s="56">
        <v>85000</v>
      </c>
      <c r="R20" s="72">
        <v>100000</v>
      </c>
      <c r="S20" s="72">
        <v>100000</v>
      </c>
      <c r="T20" s="73">
        <v>150000</v>
      </c>
      <c r="U20" s="82">
        <v>120000</v>
      </c>
      <c r="V20" s="56">
        <v>198000</v>
      </c>
      <c r="W20" s="56">
        <v>150000</v>
      </c>
      <c r="X20" s="71">
        <f t="shared" si="0"/>
        <v>3147000</v>
      </c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2"/>
    </row>
    <row r="21" spans="2:50" ht="19.5" thickBot="1">
      <c r="B21" s="7">
        <v>3</v>
      </c>
      <c r="C21" s="347" t="s">
        <v>24</v>
      </c>
      <c r="D21" s="348"/>
      <c r="E21" s="360"/>
      <c r="F21" s="72">
        <v>3730000</v>
      </c>
      <c r="G21" s="76">
        <v>1610000</v>
      </c>
      <c r="H21" s="72">
        <v>6740000</v>
      </c>
      <c r="I21" s="56">
        <v>1672000</v>
      </c>
      <c r="J21" s="75">
        <v>2770000</v>
      </c>
      <c r="K21" s="72">
        <v>1210000</v>
      </c>
      <c r="L21" s="72">
        <v>2050000</v>
      </c>
      <c r="M21" s="56">
        <v>2480000</v>
      </c>
      <c r="N21" s="56">
        <v>3260000</v>
      </c>
      <c r="O21" s="56">
        <v>2530000</v>
      </c>
      <c r="P21" s="74">
        <v>2050000</v>
      </c>
      <c r="Q21" s="56">
        <v>3250000</v>
      </c>
      <c r="R21" s="72">
        <v>7590000</v>
      </c>
      <c r="S21" s="72">
        <v>290000</v>
      </c>
      <c r="T21" s="73">
        <v>3250000</v>
      </c>
      <c r="U21" s="72">
        <v>4850000</v>
      </c>
      <c r="V21" s="56">
        <v>5370000</v>
      </c>
      <c r="W21" s="56">
        <v>2050000</v>
      </c>
      <c r="X21" s="71">
        <f t="shared" si="0"/>
        <v>56752000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2"/>
    </row>
    <row r="22" spans="2:50" ht="19.5" thickBot="1">
      <c r="B22" s="7">
        <v>4</v>
      </c>
      <c r="C22" s="347" t="s">
        <v>25</v>
      </c>
      <c r="D22" s="348"/>
      <c r="E22" s="349"/>
      <c r="F22" s="269">
        <f>F23+F24+F25+F26+F27+F28+F29+F30</f>
        <v>4384000</v>
      </c>
      <c r="G22" s="269">
        <f>G23+G24+G25+G26+G27+G28+G29+G30</f>
        <v>3438000</v>
      </c>
      <c r="H22" s="269">
        <f>H23+H24+H25+H26+H27+H28+H29+H30</f>
        <v>3618500</v>
      </c>
      <c r="I22" s="269">
        <f>I23+I24+I25+I26+I27+I28+I29+I30</f>
        <v>8590300</v>
      </c>
      <c r="J22" s="269">
        <f>J23+J24+J25+J26+J27+J28+J29+J30</f>
        <v>4384000</v>
      </c>
      <c r="K22" s="269">
        <f t="shared" ref="K22:W22" si="1">K23+K24+K25+K26+K27+K28+K29+K30</f>
        <v>4384000</v>
      </c>
      <c r="L22" s="269">
        <f t="shared" si="1"/>
        <v>4484000</v>
      </c>
      <c r="M22" s="269">
        <f t="shared" si="1"/>
        <v>2748500</v>
      </c>
      <c r="N22" s="269">
        <f t="shared" si="1"/>
        <v>5183500</v>
      </c>
      <c r="O22" s="269">
        <f t="shared" si="1"/>
        <v>2910000</v>
      </c>
      <c r="P22" s="269">
        <f t="shared" si="1"/>
        <v>4384000</v>
      </c>
      <c r="Q22" s="269">
        <f t="shared" si="1"/>
        <v>3644000</v>
      </c>
      <c r="R22" s="269">
        <f t="shared" si="1"/>
        <v>1719000</v>
      </c>
      <c r="S22" s="269">
        <f t="shared" si="1"/>
        <v>4030000</v>
      </c>
      <c r="T22" s="269">
        <f t="shared" si="1"/>
        <v>3853000</v>
      </c>
      <c r="U22" s="269">
        <f t="shared" si="1"/>
        <v>3204000</v>
      </c>
      <c r="V22" s="269">
        <f t="shared" si="1"/>
        <v>2153500</v>
      </c>
      <c r="W22" s="269">
        <f t="shared" si="1"/>
        <v>4710000</v>
      </c>
      <c r="X22" s="71">
        <f t="shared" si="0"/>
        <v>71822300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</row>
    <row r="23" spans="2:50" ht="19.5" thickBot="1">
      <c r="B23" s="13" t="s">
        <v>26</v>
      </c>
      <c r="D23" s="14" t="s">
        <v>27</v>
      </c>
      <c r="E23" s="81"/>
      <c r="F23" s="56">
        <v>1000000</v>
      </c>
      <c r="G23" s="79">
        <v>430000</v>
      </c>
      <c r="H23" s="79">
        <v>1000000</v>
      </c>
      <c r="I23" s="79">
        <v>3989000</v>
      </c>
      <c r="J23" s="79">
        <v>1000000</v>
      </c>
      <c r="K23" s="79">
        <v>1000000</v>
      </c>
      <c r="L23" s="79">
        <v>1000000</v>
      </c>
      <c r="M23" s="79">
        <v>1000000</v>
      </c>
      <c r="N23" s="79">
        <v>3130000</v>
      </c>
      <c r="O23" s="79">
        <v>1000000</v>
      </c>
      <c r="P23" s="79">
        <v>1000000</v>
      </c>
      <c r="Q23" s="79">
        <v>1080000</v>
      </c>
      <c r="R23" s="79">
        <v>430000</v>
      </c>
      <c r="S23" s="79">
        <v>550000</v>
      </c>
      <c r="T23" s="79">
        <v>430000</v>
      </c>
      <c r="U23" s="79">
        <v>550000</v>
      </c>
      <c r="V23" s="79">
        <v>640000</v>
      </c>
      <c r="W23" s="79">
        <v>1180000</v>
      </c>
      <c r="X23" s="71">
        <f t="shared" si="0"/>
        <v>20409000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7"/>
    </row>
    <row r="24" spans="2:50" ht="19.5" thickBot="1">
      <c r="B24" s="13" t="s">
        <v>28</v>
      </c>
      <c r="D24" s="14" t="s">
        <v>29</v>
      </c>
      <c r="E24" s="81"/>
      <c r="F24" s="56">
        <v>1770000</v>
      </c>
      <c r="G24" s="79">
        <v>639000</v>
      </c>
      <c r="H24" s="79">
        <v>1234500</v>
      </c>
      <c r="I24" s="79">
        <v>2400000</v>
      </c>
      <c r="J24" s="79">
        <v>1770000</v>
      </c>
      <c r="K24" s="79">
        <v>1770000</v>
      </c>
      <c r="L24" s="79">
        <v>1770000</v>
      </c>
      <c r="M24" s="79">
        <v>1168500</v>
      </c>
      <c r="N24" s="79">
        <v>810000</v>
      </c>
      <c r="O24" s="79">
        <v>810000</v>
      </c>
      <c r="P24" s="79">
        <v>1770000</v>
      </c>
      <c r="Q24" s="79">
        <v>950000</v>
      </c>
      <c r="R24" s="79">
        <v>639000</v>
      </c>
      <c r="S24" s="79">
        <v>950000</v>
      </c>
      <c r="T24" s="79">
        <v>1770000</v>
      </c>
      <c r="U24" s="79">
        <v>950000</v>
      </c>
      <c r="V24" s="79">
        <v>70000</v>
      </c>
      <c r="W24" s="79">
        <v>1770000</v>
      </c>
      <c r="X24" s="71">
        <f t="shared" si="0"/>
        <v>23011000</v>
      </c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7"/>
    </row>
    <row r="25" spans="2:50" ht="19.5" thickBot="1">
      <c r="B25" s="13" t="s">
        <v>30</v>
      </c>
      <c r="D25" s="14" t="s">
        <v>31</v>
      </c>
      <c r="E25" s="81"/>
      <c r="F25" s="56">
        <v>230000</v>
      </c>
      <c r="G25" s="79">
        <v>230000</v>
      </c>
      <c r="H25" s="79"/>
      <c r="I25" s="79">
        <v>375000</v>
      </c>
      <c r="J25" s="79">
        <v>230000</v>
      </c>
      <c r="K25" s="79">
        <v>230000</v>
      </c>
      <c r="L25" s="79">
        <v>230000</v>
      </c>
      <c r="M25" s="79">
        <v>230000</v>
      </c>
      <c r="N25" s="79">
        <v>360000</v>
      </c>
      <c r="O25" s="79">
        <v>230000</v>
      </c>
      <c r="P25" s="79">
        <v>230000</v>
      </c>
      <c r="Q25" s="79">
        <v>230000</v>
      </c>
      <c r="R25" s="79">
        <v>230000</v>
      </c>
      <c r="S25" s="79">
        <v>280000</v>
      </c>
      <c r="T25" s="79">
        <v>95000</v>
      </c>
      <c r="U25" s="79">
        <v>280000</v>
      </c>
      <c r="V25" s="79">
        <v>360000</v>
      </c>
      <c r="W25" s="79">
        <v>230000</v>
      </c>
      <c r="X25" s="71">
        <f t="shared" si="0"/>
        <v>4280000</v>
      </c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7"/>
    </row>
    <row r="26" spans="2:50" ht="19.5" thickBot="1">
      <c r="B26" s="13" t="s">
        <v>32</v>
      </c>
      <c r="D26" s="14" t="s">
        <v>33</v>
      </c>
      <c r="E26" s="81"/>
      <c r="F26" s="56">
        <v>0</v>
      </c>
      <c r="G26" s="79">
        <v>0</v>
      </c>
      <c r="H26" s="79"/>
      <c r="I26" s="79">
        <v>690000</v>
      </c>
      <c r="J26" s="79">
        <v>0</v>
      </c>
      <c r="K26" s="79">
        <v>0</v>
      </c>
      <c r="L26" s="79">
        <v>0</v>
      </c>
      <c r="M26" s="79">
        <v>0</v>
      </c>
      <c r="N26" s="79">
        <v>480000</v>
      </c>
      <c r="O26" s="79">
        <v>480000</v>
      </c>
      <c r="P26" s="79">
        <v>0</v>
      </c>
      <c r="Q26" s="79">
        <v>0</v>
      </c>
      <c r="R26" s="79">
        <v>0</v>
      </c>
      <c r="S26" s="79">
        <v>0</v>
      </c>
      <c r="T26" s="79">
        <v>174000</v>
      </c>
      <c r="U26" s="79">
        <v>0</v>
      </c>
      <c r="V26" s="79">
        <v>480000</v>
      </c>
      <c r="W26" s="79">
        <v>146000</v>
      </c>
      <c r="X26" s="71">
        <f t="shared" si="0"/>
        <v>2450000</v>
      </c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7"/>
    </row>
    <row r="27" spans="2:50" ht="19.5" thickBot="1">
      <c r="B27" s="13" t="s">
        <v>34</v>
      </c>
      <c r="D27" s="14" t="s">
        <v>35</v>
      </c>
      <c r="E27" s="81"/>
      <c r="F27" s="56">
        <v>840000</v>
      </c>
      <c r="G27" s="79">
        <v>240000</v>
      </c>
      <c r="H27" s="79">
        <v>840000</v>
      </c>
      <c r="I27" s="79">
        <v>673500</v>
      </c>
      <c r="J27" s="79">
        <v>840000</v>
      </c>
      <c r="K27" s="79">
        <v>840000</v>
      </c>
      <c r="L27" s="79">
        <v>840000</v>
      </c>
      <c r="M27" s="79">
        <v>0</v>
      </c>
      <c r="N27" s="79">
        <v>133500</v>
      </c>
      <c r="O27" s="79">
        <v>120000</v>
      </c>
      <c r="P27" s="79">
        <v>840000</v>
      </c>
      <c r="Q27" s="79">
        <v>840000</v>
      </c>
      <c r="R27" s="79">
        <v>240000</v>
      </c>
      <c r="S27" s="79">
        <v>1026000</v>
      </c>
      <c r="T27" s="79">
        <v>840000</v>
      </c>
      <c r="U27" s="79">
        <v>110000</v>
      </c>
      <c r="V27" s="79">
        <v>133500</v>
      </c>
      <c r="W27" s="79">
        <v>840000</v>
      </c>
      <c r="X27" s="71">
        <f t="shared" si="0"/>
        <v>10236500</v>
      </c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7"/>
    </row>
    <row r="28" spans="2:50" ht="19.5" thickBot="1">
      <c r="B28" s="13" t="s">
        <v>36</v>
      </c>
      <c r="D28" s="14" t="s">
        <v>37</v>
      </c>
      <c r="E28" s="81"/>
      <c r="F28" s="56">
        <v>444000</v>
      </c>
      <c r="G28" s="79">
        <v>80000</v>
      </c>
      <c r="H28" s="79">
        <v>444000</v>
      </c>
      <c r="I28" s="79">
        <v>31800</v>
      </c>
      <c r="J28" s="79">
        <v>444000</v>
      </c>
      <c r="K28" s="79">
        <v>444000</v>
      </c>
      <c r="L28" s="79">
        <v>444000</v>
      </c>
      <c r="M28" s="79">
        <v>0</v>
      </c>
      <c r="N28" s="79">
        <v>30000</v>
      </c>
      <c r="O28" s="79">
        <v>30000</v>
      </c>
      <c r="P28" s="79">
        <v>444000</v>
      </c>
      <c r="Q28" s="79">
        <v>444000</v>
      </c>
      <c r="R28" s="79">
        <v>80000</v>
      </c>
      <c r="S28" s="79">
        <v>444000</v>
      </c>
      <c r="T28" s="79">
        <v>444000</v>
      </c>
      <c r="U28" s="79">
        <v>444000</v>
      </c>
      <c r="V28" s="79">
        <v>30000</v>
      </c>
      <c r="W28" s="79">
        <v>444000</v>
      </c>
      <c r="X28" s="71">
        <f t="shared" si="0"/>
        <v>5165800</v>
      </c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7"/>
    </row>
    <row r="29" spans="2:50" ht="19.5" thickBot="1">
      <c r="B29" s="13"/>
      <c r="D29" s="14" t="s">
        <v>38</v>
      </c>
      <c r="E29" s="80"/>
      <c r="F29" s="56">
        <v>100000</v>
      </c>
      <c r="G29" s="79">
        <v>100000</v>
      </c>
      <c r="H29" s="79">
        <v>100000</v>
      </c>
      <c r="I29" s="79">
        <v>316000</v>
      </c>
      <c r="J29" s="79">
        <v>100000</v>
      </c>
      <c r="K29" s="79">
        <v>100000</v>
      </c>
      <c r="L29" s="79">
        <v>200000</v>
      </c>
      <c r="M29" s="79">
        <v>0</v>
      </c>
      <c r="N29" s="79">
        <v>240000</v>
      </c>
      <c r="O29" s="79">
        <v>240000</v>
      </c>
      <c r="P29" s="79">
        <v>100000</v>
      </c>
      <c r="Q29" s="79">
        <v>100000</v>
      </c>
      <c r="R29" s="79">
        <v>100000</v>
      </c>
      <c r="S29" s="79">
        <v>780000</v>
      </c>
      <c r="T29" s="79">
        <v>100000</v>
      </c>
      <c r="U29" s="79">
        <v>870000</v>
      </c>
      <c r="V29" s="79">
        <v>240000</v>
      </c>
      <c r="W29" s="79">
        <v>100000</v>
      </c>
      <c r="X29" s="71">
        <f t="shared" si="0"/>
        <v>3886000</v>
      </c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7"/>
    </row>
    <row r="30" spans="2:50" ht="19.5" thickBot="1">
      <c r="B30" s="13" t="s">
        <v>39</v>
      </c>
      <c r="D30" s="14" t="s">
        <v>40</v>
      </c>
      <c r="E30" s="15"/>
      <c r="F30" s="72">
        <v>0</v>
      </c>
      <c r="G30" s="79">
        <f>SUM(G23:G29)</f>
        <v>1719000</v>
      </c>
      <c r="H30" s="79">
        <v>0</v>
      </c>
      <c r="I30" s="79">
        <v>115000</v>
      </c>
      <c r="J30" s="79">
        <v>0</v>
      </c>
      <c r="K30" s="79">
        <v>0</v>
      </c>
      <c r="L30" s="79"/>
      <c r="M30" s="79">
        <v>350000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200000</v>
      </c>
      <c r="W30" s="79">
        <v>0</v>
      </c>
      <c r="X30" s="71">
        <f t="shared" si="0"/>
        <v>2384000</v>
      </c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7"/>
    </row>
    <row r="31" spans="2:50" ht="19.5" thickBot="1">
      <c r="B31" s="7">
        <v>5</v>
      </c>
      <c r="C31" s="347" t="s">
        <v>41</v>
      </c>
      <c r="D31" s="348"/>
      <c r="E31" s="360"/>
      <c r="F31" s="72">
        <v>780000</v>
      </c>
      <c r="G31" s="76">
        <v>280000</v>
      </c>
      <c r="H31" s="72">
        <v>1838000</v>
      </c>
      <c r="I31" s="56">
        <v>761000</v>
      </c>
      <c r="J31" s="75">
        <v>260000</v>
      </c>
      <c r="K31" s="56">
        <v>260000</v>
      </c>
      <c r="L31" s="56">
        <v>260000</v>
      </c>
      <c r="M31" s="56">
        <v>583000</v>
      </c>
      <c r="N31" s="56">
        <v>713000</v>
      </c>
      <c r="O31" s="56">
        <v>823000</v>
      </c>
      <c r="P31" s="74">
        <v>780000</v>
      </c>
      <c r="Q31" s="56">
        <v>260000</v>
      </c>
      <c r="R31" s="72">
        <v>747500</v>
      </c>
      <c r="S31" s="72">
        <v>405000</v>
      </c>
      <c r="T31" s="73">
        <v>1260000</v>
      </c>
      <c r="U31" s="72">
        <v>1160000</v>
      </c>
      <c r="V31" s="56">
        <v>788000</v>
      </c>
      <c r="W31" s="56">
        <v>1090000</v>
      </c>
      <c r="X31" s="71">
        <f t="shared" si="0"/>
        <v>13048500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2"/>
    </row>
    <row r="32" spans="2:50" ht="19.5" thickBot="1">
      <c r="B32" s="7">
        <v>6</v>
      </c>
      <c r="C32" s="347" t="s">
        <v>42</v>
      </c>
      <c r="D32" s="348"/>
      <c r="E32" s="360"/>
      <c r="F32" s="72">
        <v>830000</v>
      </c>
      <c r="G32" s="76">
        <v>830000</v>
      </c>
      <c r="H32" s="72">
        <v>1630000</v>
      </c>
      <c r="I32" s="56">
        <v>0</v>
      </c>
      <c r="J32" s="75">
        <v>830000</v>
      </c>
      <c r="K32" s="56">
        <v>830000</v>
      </c>
      <c r="L32" s="56">
        <v>830000</v>
      </c>
      <c r="M32" s="56">
        <v>1650000</v>
      </c>
      <c r="N32" s="56">
        <v>156000</v>
      </c>
      <c r="O32" s="56">
        <v>156000</v>
      </c>
      <c r="P32" s="74">
        <v>830000</v>
      </c>
      <c r="Q32" s="56">
        <v>830000</v>
      </c>
      <c r="R32" s="72">
        <v>1096000</v>
      </c>
      <c r="S32" s="78">
        <v>830000</v>
      </c>
      <c r="T32" s="73">
        <v>830000</v>
      </c>
      <c r="U32" s="72">
        <v>830000</v>
      </c>
      <c r="V32" s="56">
        <v>156000</v>
      </c>
      <c r="W32" s="56">
        <v>830000</v>
      </c>
      <c r="X32" s="71">
        <f t="shared" si="0"/>
        <v>13974000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2"/>
    </row>
    <row r="33" spans="2:50" ht="19.5" thickBot="1">
      <c r="B33" s="7">
        <v>7</v>
      </c>
      <c r="C33" s="347" t="s">
        <v>43</v>
      </c>
      <c r="D33" s="348"/>
      <c r="E33" s="360"/>
      <c r="F33" s="72">
        <v>366000</v>
      </c>
      <c r="G33" s="76">
        <v>401000</v>
      </c>
      <c r="H33" s="72">
        <v>486000</v>
      </c>
      <c r="I33" s="56">
        <v>862000</v>
      </c>
      <c r="J33" s="75">
        <v>366000</v>
      </c>
      <c r="K33" s="56">
        <v>366000</v>
      </c>
      <c r="L33" s="56">
        <v>366000</v>
      </c>
      <c r="M33" s="56">
        <v>380000</v>
      </c>
      <c r="N33" s="56">
        <v>220000</v>
      </c>
      <c r="O33" s="56">
        <v>390000</v>
      </c>
      <c r="P33" s="74">
        <v>366000</v>
      </c>
      <c r="Q33" s="56">
        <v>366000</v>
      </c>
      <c r="R33" s="72">
        <v>96400</v>
      </c>
      <c r="S33" s="72">
        <v>530000</v>
      </c>
      <c r="T33" s="73">
        <v>366000</v>
      </c>
      <c r="U33" s="72">
        <v>456000</v>
      </c>
      <c r="V33" s="56">
        <v>183500</v>
      </c>
      <c r="W33" s="56">
        <v>316000</v>
      </c>
      <c r="X33" s="71">
        <f t="shared" si="0"/>
        <v>6882900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2"/>
    </row>
    <row r="34" spans="2:50" ht="19.5" thickBot="1">
      <c r="B34" s="7">
        <v>8</v>
      </c>
      <c r="C34" s="8" t="s">
        <v>44</v>
      </c>
      <c r="D34" s="9"/>
      <c r="E34" s="10"/>
      <c r="F34" s="72">
        <v>1180000</v>
      </c>
      <c r="G34" s="77">
        <v>1260000</v>
      </c>
      <c r="H34" s="72">
        <v>1250000</v>
      </c>
      <c r="I34" s="56">
        <v>204000</v>
      </c>
      <c r="J34" s="75">
        <v>1260000</v>
      </c>
      <c r="K34" s="56">
        <v>1250000</v>
      </c>
      <c r="L34" s="56">
        <v>1260000</v>
      </c>
      <c r="M34" s="56">
        <v>1220000</v>
      </c>
      <c r="N34" s="56">
        <v>1078000</v>
      </c>
      <c r="O34" s="56">
        <v>1320000</v>
      </c>
      <c r="P34" s="74">
        <v>1260000</v>
      </c>
      <c r="Q34" s="56">
        <v>1460000</v>
      </c>
      <c r="R34" s="72">
        <v>1592000</v>
      </c>
      <c r="S34" s="72">
        <v>1540000</v>
      </c>
      <c r="T34" s="73">
        <v>1260000</v>
      </c>
      <c r="U34" s="72">
        <v>1030000</v>
      </c>
      <c r="V34" s="56">
        <v>1158000</v>
      </c>
      <c r="W34" s="56">
        <v>1260000</v>
      </c>
      <c r="X34" s="71">
        <f t="shared" si="0"/>
        <v>21842000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2"/>
    </row>
    <row r="35" spans="2:50" ht="19.5" thickBot="1">
      <c r="B35" s="7">
        <v>9</v>
      </c>
      <c r="C35" s="8" t="s">
        <v>45</v>
      </c>
      <c r="D35" s="9"/>
      <c r="E35" s="10"/>
      <c r="F35" s="72">
        <v>270000</v>
      </c>
      <c r="G35" s="76">
        <v>220000</v>
      </c>
      <c r="H35" s="72">
        <v>220000</v>
      </c>
      <c r="I35" s="56">
        <v>560000</v>
      </c>
      <c r="J35" s="75">
        <v>270000</v>
      </c>
      <c r="K35" s="56">
        <v>270000</v>
      </c>
      <c r="L35" s="56">
        <v>220000</v>
      </c>
      <c r="M35" s="56">
        <v>270000</v>
      </c>
      <c r="N35" s="56">
        <v>75000</v>
      </c>
      <c r="O35" s="56">
        <v>270000</v>
      </c>
      <c r="P35" s="74">
        <v>220000</v>
      </c>
      <c r="Q35" s="56">
        <v>270000</v>
      </c>
      <c r="R35" s="72">
        <v>128000</v>
      </c>
      <c r="S35" s="72">
        <v>1070000</v>
      </c>
      <c r="T35" s="73">
        <v>270000</v>
      </c>
      <c r="U35" s="72">
        <v>270000</v>
      </c>
      <c r="V35" s="56">
        <v>128000</v>
      </c>
      <c r="W35" s="56">
        <v>220000</v>
      </c>
      <c r="X35" s="71">
        <f t="shared" si="0"/>
        <v>5221000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2"/>
    </row>
    <row r="36" spans="2:50" ht="18.75">
      <c r="B36" s="7">
        <v>10</v>
      </c>
      <c r="C36" s="347" t="s">
        <v>46</v>
      </c>
      <c r="D36" s="348"/>
      <c r="E36" s="360"/>
      <c r="F36" s="72">
        <v>650000</v>
      </c>
      <c r="G36" s="76">
        <v>650000</v>
      </c>
      <c r="H36" s="72">
        <v>290000</v>
      </c>
      <c r="I36" s="56">
        <v>1440000</v>
      </c>
      <c r="J36" s="75">
        <v>650000</v>
      </c>
      <c r="K36" s="56">
        <v>650000</v>
      </c>
      <c r="L36" s="56">
        <v>650000</v>
      </c>
      <c r="M36" s="56">
        <v>520000</v>
      </c>
      <c r="N36" s="56">
        <v>860000</v>
      </c>
      <c r="O36" s="56">
        <v>860000</v>
      </c>
      <c r="P36" s="74">
        <v>650000</v>
      </c>
      <c r="Q36" s="56">
        <v>650000</v>
      </c>
      <c r="R36" s="72">
        <v>820000</v>
      </c>
      <c r="S36" s="72">
        <v>1050000</v>
      </c>
      <c r="T36" s="73">
        <v>650000</v>
      </c>
      <c r="U36" s="72">
        <v>850000</v>
      </c>
      <c r="V36" s="56">
        <v>860000</v>
      </c>
      <c r="W36" s="56">
        <v>650000</v>
      </c>
      <c r="X36" s="71">
        <f t="shared" si="0"/>
        <v>13400000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2"/>
    </row>
    <row r="37" spans="2:50" ht="39" customHeight="1">
      <c r="B37" s="361" t="s">
        <v>20</v>
      </c>
      <c r="C37" s="361"/>
      <c r="D37" s="361"/>
      <c r="E37" s="361"/>
      <c r="F37" s="180">
        <f>SUM(F19:F22,F31:F36)</f>
        <v>15995000</v>
      </c>
      <c r="G37" s="180">
        <f>SUM(G19:G22,G31:G36)</f>
        <v>11838000</v>
      </c>
      <c r="H37" s="180">
        <f t="shared" ref="H37:X37" si="2">SUM(H19:H22,H31:H36)</f>
        <v>19312500</v>
      </c>
      <c r="I37" s="180">
        <f t="shared" si="2"/>
        <v>15514300</v>
      </c>
      <c r="J37" s="180">
        <f t="shared" si="2"/>
        <v>12531000</v>
      </c>
      <c r="K37" s="180">
        <f t="shared" si="2"/>
        <v>13604000</v>
      </c>
      <c r="L37" s="180">
        <f t="shared" si="2"/>
        <v>10224550</v>
      </c>
      <c r="M37" s="180">
        <f t="shared" si="2"/>
        <v>11694500</v>
      </c>
      <c r="N37" s="180">
        <f t="shared" si="2"/>
        <v>16382500</v>
      </c>
      <c r="O37" s="180">
        <f t="shared" si="2"/>
        <v>10729000</v>
      </c>
      <c r="P37" s="180">
        <f t="shared" si="2"/>
        <v>13390000</v>
      </c>
      <c r="Q37" s="180">
        <f t="shared" si="2"/>
        <v>10834600</v>
      </c>
      <c r="R37" s="180">
        <f t="shared" si="2"/>
        <v>15820900</v>
      </c>
      <c r="S37" s="180">
        <f t="shared" si="2"/>
        <v>13592000</v>
      </c>
      <c r="T37" s="180">
        <f t="shared" si="2"/>
        <v>21694000</v>
      </c>
      <c r="U37" s="180">
        <f t="shared" si="2"/>
        <v>14977000</v>
      </c>
      <c r="V37" s="180">
        <f t="shared" si="2"/>
        <v>13162000</v>
      </c>
      <c r="W37" s="180">
        <f t="shared" si="2"/>
        <v>15171000</v>
      </c>
      <c r="X37" s="180">
        <f t="shared" si="2"/>
        <v>256466850</v>
      </c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40" spans="2:50" ht="20.25" thickBot="1">
      <c r="B40" s="19" t="s">
        <v>47</v>
      </c>
      <c r="F40" s="20"/>
      <c r="J40" s="19" t="s">
        <v>48</v>
      </c>
      <c r="N40" s="20"/>
    </row>
    <row r="41" spans="2:50" ht="42.6" customHeight="1" thickBot="1">
      <c r="B41" s="323" t="s">
        <v>49</v>
      </c>
      <c r="C41" s="324"/>
      <c r="D41" s="324"/>
      <c r="E41" s="369"/>
      <c r="F41" s="362" t="s">
        <v>50</v>
      </c>
      <c r="G41" s="364" t="s">
        <v>51</v>
      </c>
      <c r="H41" s="365"/>
      <c r="J41" s="69" t="s">
        <v>49</v>
      </c>
      <c r="K41" s="69"/>
      <c r="L41" s="69" t="s">
        <v>50</v>
      </c>
      <c r="M41" s="69" t="s">
        <v>51</v>
      </c>
      <c r="N41" s="69"/>
      <c r="O41" s="70" t="s">
        <v>52</v>
      </c>
      <c r="P41" s="69" t="s">
        <v>53</v>
      </c>
      <c r="Q41" s="69" t="s">
        <v>54</v>
      </c>
    </row>
    <row r="42" spans="2:50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69"/>
      <c r="K42" s="69"/>
      <c r="L42" s="69"/>
      <c r="M42" s="69" t="s">
        <v>55</v>
      </c>
      <c r="N42" s="69" t="s">
        <v>56</v>
      </c>
      <c r="O42" s="70"/>
      <c r="P42" s="69"/>
      <c r="Q42" s="69"/>
    </row>
    <row r="43" spans="2:50" ht="15" customHeight="1" thickBot="1">
      <c r="B43" s="298" t="s">
        <v>57</v>
      </c>
      <c r="C43" s="298"/>
      <c r="D43" s="298"/>
      <c r="E43" s="298"/>
      <c r="F43" s="31">
        <v>8</v>
      </c>
      <c r="G43" s="32">
        <v>5</v>
      </c>
      <c r="H43" s="32">
        <v>3</v>
      </c>
      <c r="J43" s="68" t="s">
        <v>171</v>
      </c>
      <c r="K43" s="68"/>
      <c r="L43" s="67">
        <v>8</v>
      </c>
      <c r="M43" s="67">
        <v>5</v>
      </c>
      <c r="N43" s="67">
        <v>3</v>
      </c>
      <c r="O43" s="67">
        <v>36</v>
      </c>
      <c r="P43" s="67">
        <v>29</v>
      </c>
      <c r="Q43" s="366" t="s">
        <v>170</v>
      </c>
    </row>
    <row r="44" spans="2:50" ht="15" customHeight="1" thickBot="1">
      <c r="B44" s="298" t="s">
        <v>58</v>
      </c>
      <c r="C44" s="298"/>
      <c r="D44" s="298"/>
      <c r="E44" s="298"/>
      <c r="F44" s="31">
        <v>50</v>
      </c>
      <c r="G44" s="32">
        <v>50</v>
      </c>
      <c r="H44" s="32">
        <v>2</v>
      </c>
      <c r="J44" s="68" t="s">
        <v>169</v>
      </c>
      <c r="K44" s="68"/>
      <c r="L44" s="67">
        <v>50</v>
      </c>
      <c r="M44" s="67">
        <v>50</v>
      </c>
      <c r="N44" s="67">
        <v>0</v>
      </c>
      <c r="O44" s="67">
        <v>72</v>
      </c>
      <c r="P44" s="67">
        <v>22</v>
      </c>
      <c r="Q44" s="367"/>
    </row>
    <row r="45" spans="2:50" ht="15" customHeight="1" thickBot="1">
      <c r="B45" s="298" t="s">
        <v>59</v>
      </c>
      <c r="C45" s="298"/>
      <c r="D45" s="298"/>
      <c r="E45" s="298"/>
      <c r="F45" s="31">
        <v>26</v>
      </c>
      <c r="G45" s="32">
        <v>26</v>
      </c>
      <c r="H45" s="32">
        <v>0</v>
      </c>
      <c r="J45" s="68" t="s">
        <v>168</v>
      </c>
      <c r="K45" s="68"/>
      <c r="L45" s="67">
        <v>7</v>
      </c>
      <c r="M45" s="67">
        <v>7</v>
      </c>
      <c r="N45" s="67">
        <v>0</v>
      </c>
      <c r="O45" s="67">
        <v>18</v>
      </c>
      <c r="P45" s="67">
        <v>11</v>
      </c>
      <c r="Q45" s="367"/>
    </row>
    <row r="46" spans="2:50" ht="15" customHeight="1" thickBot="1">
      <c r="B46" s="298" t="s">
        <v>60</v>
      </c>
      <c r="C46" s="298"/>
      <c r="D46" s="298"/>
      <c r="E46" s="298"/>
      <c r="F46" s="31">
        <v>9</v>
      </c>
      <c r="G46" s="32">
        <v>9</v>
      </c>
      <c r="H46" s="32">
        <v>0</v>
      </c>
      <c r="J46" s="68" t="s">
        <v>167</v>
      </c>
      <c r="K46" s="68"/>
      <c r="L46" s="67">
        <v>3</v>
      </c>
      <c r="M46" s="67">
        <v>3</v>
      </c>
      <c r="N46" s="67">
        <v>0</v>
      </c>
      <c r="O46" s="67">
        <v>18</v>
      </c>
      <c r="P46" s="67">
        <v>15</v>
      </c>
      <c r="Q46" s="367"/>
    </row>
    <row r="47" spans="2:50" ht="15" customHeight="1" thickBot="1">
      <c r="B47" s="30"/>
      <c r="C47" s="30"/>
      <c r="D47" s="30"/>
      <c r="E47" s="30"/>
      <c r="F47" s="31"/>
      <c r="G47" s="32"/>
      <c r="H47" s="32"/>
      <c r="J47" s="68" t="s">
        <v>166</v>
      </c>
      <c r="K47" s="68"/>
      <c r="L47" s="67">
        <v>9</v>
      </c>
      <c r="M47" s="67">
        <v>9</v>
      </c>
      <c r="N47" s="67">
        <v>0</v>
      </c>
      <c r="O47" s="67">
        <v>18</v>
      </c>
      <c r="P47" s="67">
        <v>15</v>
      </c>
      <c r="Q47" s="367"/>
    </row>
    <row r="48" spans="2:50" ht="15" customHeight="1" thickBot="1">
      <c r="B48" s="30"/>
      <c r="C48" s="30"/>
      <c r="D48" s="30"/>
      <c r="E48" s="30"/>
      <c r="F48" s="31"/>
      <c r="G48" s="32"/>
      <c r="H48" s="32"/>
      <c r="J48" s="68" t="s">
        <v>165</v>
      </c>
      <c r="K48" s="68"/>
      <c r="L48" s="67">
        <v>26</v>
      </c>
      <c r="M48" s="67">
        <v>26</v>
      </c>
      <c r="N48" s="67">
        <v>0</v>
      </c>
      <c r="O48" s="67">
        <v>36</v>
      </c>
      <c r="P48" s="67">
        <v>10</v>
      </c>
      <c r="Q48" s="367"/>
    </row>
    <row r="49" spans="2:17" ht="15" customHeight="1" thickBot="1">
      <c r="B49" s="30"/>
      <c r="C49" s="30"/>
      <c r="D49" s="30"/>
      <c r="E49" s="30"/>
      <c r="F49" s="31"/>
      <c r="G49" s="32"/>
      <c r="H49" s="32"/>
      <c r="J49" s="68" t="s">
        <v>164</v>
      </c>
      <c r="K49" s="68"/>
      <c r="L49" s="67">
        <v>18</v>
      </c>
      <c r="M49" s="67">
        <v>18</v>
      </c>
      <c r="N49" s="67">
        <v>0</v>
      </c>
      <c r="O49" s="67">
        <v>36</v>
      </c>
      <c r="P49" s="67">
        <v>18</v>
      </c>
      <c r="Q49" s="367"/>
    </row>
    <row r="50" spans="2:17" ht="15" customHeight="1" thickBot="1">
      <c r="B50" s="30"/>
      <c r="C50" s="30"/>
      <c r="D50" s="30"/>
      <c r="E50" s="30"/>
      <c r="F50" s="31"/>
      <c r="G50" s="32"/>
      <c r="H50" s="32"/>
      <c r="J50" s="68" t="s">
        <v>163</v>
      </c>
      <c r="K50" s="68"/>
      <c r="L50" s="67">
        <v>39</v>
      </c>
      <c r="M50" s="67">
        <v>39</v>
      </c>
      <c r="N50" s="67">
        <v>0</v>
      </c>
      <c r="O50" s="67">
        <v>72</v>
      </c>
      <c r="P50" s="67">
        <v>33</v>
      </c>
      <c r="Q50" s="367"/>
    </row>
    <row r="51" spans="2:17" ht="15" customHeight="1" thickBot="1">
      <c r="B51" s="30"/>
      <c r="C51" s="30"/>
      <c r="D51" s="30"/>
      <c r="E51" s="30"/>
      <c r="F51" s="31"/>
      <c r="G51" s="32"/>
      <c r="H51" s="32"/>
      <c r="J51" s="68" t="s">
        <v>162</v>
      </c>
      <c r="K51" s="68"/>
      <c r="L51" s="67">
        <v>13</v>
      </c>
      <c r="M51" s="67">
        <v>13</v>
      </c>
      <c r="N51" s="67">
        <v>8</v>
      </c>
      <c r="O51" s="67">
        <v>72</v>
      </c>
      <c r="P51" s="67">
        <v>59</v>
      </c>
      <c r="Q51" s="367"/>
    </row>
    <row r="52" spans="2:17" s="52" customFormat="1" ht="15" customHeight="1" thickBot="1">
      <c r="B52" s="66"/>
      <c r="C52" s="66"/>
      <c r="D52" s="66"/>
      <c r="E52" s="66"/>
      <c r="F52" s="31"/>
      <c r="G52" s="32"/>
      <c r="H52" s="32"/>
      <c r="J52" s="50"/>
      <c r="K52" s="50" t="s">
        <v>62</v>
      </c>
      <c r="L52" s="50">
        <f>SUM(L43:L51)</f>
        <v>173</v>
      </c>
      <c r="M52" s="50">
        <f>SUM(M43:M51)</f>
        <v>170</v>
      </c>
      <c r="N52" s="50">
        <f>SUM(N43:N51)</f>
        <v>11</v>
      </c>
      <c r="O52" s="50">
        <f>SUM(O43:O51)</f>
        <v>378</v>
      </c>
      <c r="P52" s="50">
        <f>SUM(P43:P51)</f>
        <v>212</v>
      </c>
      <c r="Q52" s="368"/>
    </row>
    <row r="53" spans="2:17" ht="15" customHeight="1" thickBot="1">
      <c r="B53" s="298" t="s">
        <v>61</v>
      </c>
      <c r="C53" s="298"/>
      <c r="D53" s="298"/>
      <c r="E53" s="298"/>
      <c r="F53" s="31">
        <v>3</v>
      </c>
      <c r="G53" s="32">
        <v>3</v>
      </c>
      <c r="H53" s="32">
        <v>0</v>
      </c>
      <c r="J53" s="370"/>
      <c r="K53" s="371"/>
      <c r="L53" s="371"/>
      <c r="M53" s="371"/>
      <c r="N53" s="371"/>
      <c r="O53" s="371"/>
      <c r="P53" s="371"/>
      <c r="Q53" s="371"/>
    </row>
    <row r="54" spans="2:17" ht="15" customHeight="1" thickBot="1">
      <c r="B54" s="298" t="s">
        <v>63</v>
      </c>
      <c r="C54" s="298"/>
      <c r="D54" s="298"/>
      <c r="E54" s="298"/>
      <c r="F54" s="31">
        <f>-G54</f>
        <v>0</v>
      </c>
      <c r="G54" s="32">
        <v>0</v>
      </c>
      <c r="H54" s="32">
        <v>0</v>
      </c>
    </row>
    <row r="55" spans="2:17" ht="15" customHeight="1" thickBot="1">
      <c r="B55" s="298" t="s">
        <v>64</v>
      </c>
      <c r="C55" s="298"/>
      <c r="D55" s="298"/>
      <c r="E55" s="298"/>
      <c r="F55" s="31">
        <v>57</v>
      </c>
      <c r="G55" s="32">
        <v>57</v>
      </c>
      <c r="H55" s="32">
        <v>0</v>
      </c>
    </row>
    <row r="56" spans="2:17" ht="15" customHeight="1" thickBot="1">
      <c r="B56" s="298" t="s">
        <v>65</v>
      </c>
      <c r="C56" s="298"/>
      <c r="D56" s="298"/>
      <c r="E56" s="298"/>
      <c r="F56" s="31">
        <v>7</v>
      </c>
      <c r="G56" s="32">
        <v>7</v>
      </c>
      <c r="H56" s="32">
        <v>0</v>
      </c>
    </row>
    <row r="57" spans="2:17" ht="15" customHeight="1" thickBot="1">
      <c r="B57" s="298" t="s">
        <v>66</v>
      </c>
      <c r="C57" s="298"/>
      <c r="D57" s="298"/>
      <c r="E57" s="298"/>
      <c r="F57" s="31">
        <v>1</v>
      </c>
      <c r="G57" s="32">
        <v>1</v>
      </c>
      <c r="H57" s="32">
        <v>0</v>
      </c>
    </row>
    <row r="58" spans="2:17" ht="15" customHeight="1" thickBot="1">
      <c r="B58" s="298" t="s">
        <v>67</v>
      </c>
      <c r="C58" s="298"/>
      <c r="D58" s="298"/>
      <c r="E58" s="298"/>
      <c r="F58" s="31">
        <v>0</v>
      </c>
      <c r="G58" s="32">
        <v>0</v>
      </c>
      <c r="H58" s="32">
        <v>0</v>
      </c>
    </row>
    <row r="59" spans="2:17" ht="15" customHeight="1" thickBot="1">
      <c r="B59" s="298" t="s">
        <v>68</v>
      </c>
      <c r="C59" s="298"/>
      <c r="D59" s="298"/>
      <c r="E59" s="298"/>
      <c r="F59" s="31">
        <v>13</v>
      </c>
      <c r="G59" s="32">
        <v>8</v>
      </c>
      <c r="H59" s="32">
        <v>5</v>
      </c>
    </row>
    <row r="60" spans="2:17" ht="15" customHeight="1" thickBot="1">
      <c r="B60" s="298" t="s">
        <v>69</v>
      </c>
      <c r="C60" s="298"/>
      <c r="D60" s="298"/>
      <c r="E60" s="298"/>
      <c r="F60" s="31">
        <v>0</v>
      </c>
      <c r="G60" s="32">
        <v>0</v>
      </c>
      <c r="H60" s="32">
        <v>0</v>
      </c>
    </row>
    <row r="64" spans="2:17" ht="15">
      <c r="B64" s="35" t="s">
        <v>70</v>
      </c>
      <c r="C64" s="36"/>
      <c r="D64" s="37"/>
      <c r="E64" s="37"/>
      <c r="F64" s="37"/>
      <c r="G64" s="38"/>
    </row>
    <row r="65" spans="2:7" ht="15">
      <c r="B65" s="326" t="s">
        <v>71</v>
      </c>
      <c r="C65" s="327"/>
      <c r="D65" s="327"/>
      <c r="E65" s="328"/>
      <c r="F65" s="326" t="s">
        <v>72</v>
      </c>
      <c r="G65" s="327"/>
    </row>
    <row r="66" spans="2:7" ht="15">
      <c r="B66" s="333" t="s">
        <v>73</v>
      </c>
      <c r="C66" s="334"/>
      <c r="D66" s="334"/>
      <c r="E66" s="335"/>
      <c r="G66" s="48">
        <v>24009000</v>
      </c>
    </row>
    <row r="67" spans="2:7" ht="15">
      <c r="B67" s="333" t="s">
        <v>74</v>
      </c>
      <c r="C67" s="334"/>
      <c r="D67" s="334"/>
      <c r="E67" s="335"/>
      <c r="G67" s="48">
        <v>31275472</v>
      </c>
    </row>
    <row r="68" spans="2:7" ht="15">
      <c r="B68" s="333" t="s">
        <v>75</v>
      </c>
      <c r="C68" s="334"/>
      <c r="D68" s="334"/>
      <c r="E68" s="335"/>
      <c r="G68" s="49">
        <v>19030880</v>
      </c>
    </row>
    <row r="69" spans="2:7" ht="15">
      <c r="B69" s="333" t="s">
        <v>76</v>
      </c>
      <c r="C69" s="334"/>
      <c r="D69" s="334"/>
      <c r="E69" s="335"/>
      <c r="G69" s="49">
        <f>D69</f>
        <v>0</v>
      </c>
    </row>
    <row r="70" spans="2:7" ht="15">
      <c r="B70" s="333" t="s">
        <v>77</v>
      </c>
      <c r="C70" s="334"/>
      <c r="D70" s="334"/>
      <c r="E70" s="335"/>
      <c r="G70" s="50">
        <v>58510000</v>
      </c>
    </row>
    <row r="71" spans="2:7" ht="15">
      <c r="B71" s="333" t="s">
        <v>78</v>
      </c>
      <c r="C71" s="334"/>
      <c r="D71" s="334"/>
      <c r="E71" s="335"/>
      <c r="G71" s="50">
        <v>4600000</v>
      </c>
    </row>
    <row r="72" spans="2:7" ht="15">
      <c r="B72" s="333" t="s">
        <v>79</v>
      </c>
      <c r="C72" s="334"/>
      <c r="D72" s="334"/>
      <c r="E72" s="335"/>
      <c r="G72" s="48">
        <v>10190000</v>
      </c>
    </row>
    <row r="73" spans="2:7" ht="15">
      <c r="B73" s="333" t="s">
        <v>80</v>
      </c>
      <c r="C73" s="334"/>
      <c r="D73" s="334"/>
      <c r="E73" s="335"/>
      <c r="F73" s="51">
        <v>0</v>
      </c>
      <c r="G73" s="51">
        <v>0</v>
      </c>
    </row>
    <row r="74" spans="2:7">
      <c r="B74" s="326" t="s">
        <v>62</v>
      </c>
      <c r="C74" s="327"/>
      <c r="D74" s="327"/>
      <c r="E74" s="328"/>
      <c r="F74" s="372" t="s">
        <v>83</v>
      </c>
      <c r="G74" s="373"/>
    </row>
    <row r="79" spans="2:7" ht="42" hidden="1" customHeight="1">
      <c r="B79" s="329" t="s">
        <v>81</v>
      </c>
      <c r="C79" s="330"/>
      <c r="D79" s="331" t="e">
        <f>F74-AX37</f>
        <v>#VALUE!</v>
      </c>
      <c r="E79" s="332"/>
    </row>
  </sheetData>
  <mergeCells count="57">
    <mergeCell ref="B73:E73"/>
    <mergeCell ref="B74:E74"/>
    <mergeCell ref="F74:G74"/>
    <mergeCell ref="B79:C79"/>
    <mergeCell ref="D79:E79"/>
    <mergeCell ref="B72:E72"/>
    <mergeCell ref="B58:E58"/>
    <mergeCell ref="B59:E59"/>
    <mergeCell ref="B60:E60"/>
    <mergeCell ref="B65:E65"/>
    <mergeCell ref="B67:E67"/>
    <mergeCell ref="B68:E68"/>
    <mergeCell ref="B69:E69"/>
    <mergeCell ref="B70:E70"/>
    <mergeCell ref="B71:E71"/>
    <mergeCell ref="F65:G65"/>
    <mergeCell ref="B66:E66"/>
    <mergeCell ref="B53:E53"/>
    <mergeCell ref="J53:Q53"/>
    <mergeCell ref="B54:E54"/>
    <mergeCell ref="B55:E55"/>
    <mergeCell ref="B56:E56"/>
    <mergeCell ref="B57:E57"/>
    <mergeCell ref="F41:F42"/>
    <mergeCell ref="G41:H41"/>
    <mergeCell ref="B43:E43"/>
    <mergeCell ref="Q43:Q52"/>
    <mergeCell ref="B44:E44"/>
    <mergeCell ref="B45:E45"/>
    <mergeCell ref="B46:E46"/>
    <mergeCell ref="B41:E42"/>
    <mergeCell ref="C31:E31"/>
    <mergeCell ref="C32:E32"/>
    <mergeCell ref="C33:E33"/>
    <mergeCell ref="C36:E36"/>
    <mergeCell ref="B37:E37"/>
    <mergeCell ref="AX17:AX18"/>
    <mergeCell ref="C18:E18"/>
    <mergeCell ref="C19:E19"/>
    <mergeCell ref="C20:E20"/>
    <mergeCell ref="C21:E21"/>
    <mergeCell ref="C22:E22"/>
    <mergeCell ref="C10:C11"/>
    <mergeCell ref="D10:E10"/>
    <mergeCell ref="D11:E11"/>
    <mergeCell ref="B12:E12"/>
    <mergeCell ref="B16:AW16"/>
    <mergeCell ref="B17:B18"/>
    <mergeCell ref="C17:E17"/>
    <mergeCell ref="C8:C9"/>
    <mergeCell ref="D8:E8"/>
    <mergeCell ref="D9:E9"/>
    <mergeCell ref="D4:E4"/>
    <mergeCell ref="C5:C7"/>
    <mergeCell ref="D5:E5"/>
    <mergeCell ref="D6:E6"/>
    <mergeCell ref="D7:E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F73"/>
  <sheetViews>
    <sheetView showGridLines="0" topLeftCell="A35" zoomScale="93" zoomScaleNormal="93" workbookViewId="0">
      <selection activeCell="K41" sqref="K41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6" width="17.375" bestFit="1" customWidth="1"/>
    <col min="7" max="7" width="17.75" customWidth="1"/>
    <col min="8" max="8" width="17.375" customWidth="1"/>
    <col min="9" max="9" width="21.125" customWidth="1"/>
    <col min="10" max="10" width="24.25" customWidth="1"/>
    <col min="11" max="11" width="26.75" bestFit="1" customWidth="1"/>
    <col min="12" max="12" width="17.375" customWidth="1"/>
    <col min="13" max="13" width="19.25" customWidth="1"/>
    <col min="14" max="14" width="17.375" customWidth="1"/>
    <col min="15" max="15" width="24.625" customWidth="1"/>
    <col min="16" max="16" width="19.375" customWidth="1"/>
    <col min="17" max="17" width="20.625" customWidth="1"/>
    <col min="18" max="18" width="18" customWidth="1"/>
    <col min="19" max="19" width="20.625" customWidth="1"/>
    <col min="20" max="20" width="18.375" customWidth="1"/>
    <col min="21" max="21" width="18.875" customWidth="1"/>
    <col min="22" max="22" width="20.25" customWidth="1"/>
    <col min="23" max="23" width="27" customWidth="1"/>
    <col min="24" max="24" width="24.625" customWidth="1"/>
    <col min="25" max="25" width="16.625" customWidth="1"/>
    <col min="26" max="26" width="21.375" customWidth="1"/>
    <col min="27" max="27" width="16.75" customWidth="1"/>
    <col min="28" max="28" width="15.375" customWidth="1"/>
    <col min="29" max="29" width="19" customWidth="1"/>
    <col min="30" max="30" width="18" customWidth="1"/>
    <col min="31" max="31" width="20.375" customWidth="1"/>
    <col min="32" max="32" width="20" customWidth="1"/>
  </cols>
  <sheetData>
    <row r="1" spans="2:31" ht="21">
      <c r="C1" s="1" t="s">
        <v>0</v>
      </c>
      <c r="D1" s="1"/>
      <c r="E1" s="1"/>
      <c r="F1" s="2"/>
      <c r="G1" s="2"/>
    </row>
    <row r="3" spans="2:31" ht="15">
      <c r="B3" s="3" t="s">
        <v>1</v>
      </c>
      <c r="C3" s="3"/>
      <c r="D3" s="3"/>
      <c r="E3" s="2"/>
      <c r="F3" s="2"/>
    </row>
    <row r="4" spans="2:31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31" ht="30" customHeight="1">
      <c r="B5" s="5">
        <v>1</v>
      </c>
      <c r="C5" s="304" t="s">
        <v>6</v>
      </c>
      <c r="D5" s="305" t="s">
        <v>7</v>
      </c>
      <c r="E5" s="305"/>
      <c r="F5" s="6">
        <v>26</v>
      </c>
    </row>
    <row r="6" spans="2:31" ht="30" customHeight="1">
      <c r="B6" s="5">
        <v>2</v>
      </c>
      <c r="C6" s="304"/>
      <c r="D6" s="306" t="s">
        <v>8</v>
      </c>
      <c r="E6" s="307"/>
      <c r="F6" s="6">
        <v>13</v>
      </c>
    </row>
    <row r="7" spans="2:31" ht="21.6" customHeight="1">
      <c r="B7" s="5">
        <v>3</v>
      </c>
      <c r="C7" s="304"/>
      <c r="D7" s="305" t="s">
        <v>9</v>
      </c>
      <c r="E7" s="305"/>
      <c r="F7" s="6">
        <v>26</v>
      </c>
    </row>
    <row r="8" spans="2:31" ht="27.6" customHeight="1">
      <c r="B8" s="5">
        <v>4</v>
      </c>
      <c r="C8" s="304" t="s">
        <v>10</v>
      </c>
      <c r="D8" s="305" t="s">
        <v>11</v>
      </c>
      <c r="E8" s="305"/>
      <c r="F8" s="6">
        <v>13</v>
      </c>
    </row>
    <row r="9" spans="2:31" ht="20.45" customHeight="1">
      <c r="B9" s="5">
        <v>5</v>
      </c>
      <c r="C9" s="304"/>
      <c r="D9" s="305" t="s">
        <v>12</v>
      </c>
      <c r="E9" s="305"/>
      <c r="F9" s="6">
        <v>13</v>
      </c>
    </row>
    <row r="10" spans="2:31" ht="15.6" customHeight="1">
      <c r="B10" s="5">
        <v>6</v>
      </c>
      <c r="C10" s="304" t="s">
        <v>13</v>
      </c>
      <c r="D10" s="306" t="s">
        <v>14</v>
      </c>
      <c r="E10" s="307"/>
      <c r="F10" s="6"/>
    </row>
    <row r="11" spans="2:31" ht="21" customHeight="1">
      <c r="B11" s="5">
        <v>7</v>
      </c>
      <c r="C11" s="304"/>
      <c r="D11" s="306" t="s">
        <v>15</v>
      </c>
      <c r="E11" s="307"/>
      <c r="F11" s="6"/>
    </row>
    <row r="12" spans="2:31" ht="15">
      <c r="B12" s="317" t="s">
        <v>16</v>
      </c>
      <c r="C12" s="317"/>
      <c r="D12" s="317"/>
      <c r="E12" s="317"/>
      <c r="F12" s="5">
        <v>2025</v>
      </c>
      <c r="G12">
        <v>3256300</v>
      </c>
    </row>
    <row r="16" spans="2:31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</row>
    <row r="17" spans="2:32" ht="14.45" customHeight="1">
      <c r="B17" s="351" t="s">
        <v>2</v>
      </c>
      <c r="C17" s="353" t="s">
        <v>18</v>
      </c>
      <c r="D17" s="354"/>
      <c r="E17" s="355"/>
      <c r="F17" s="4" t="s">
        <v>249</v>
      </c>
      <c r="G17" s="4" t="s">
        <v>250</v>
      </c>
      <c r="H17" s="4" t="s">
        <v>251</v>
      </c>
      <c r="I17" s="4" t="s">
        <v>252</v>
      </c>
      <c r="J17" s="4" t="s">
        <v>253</v>
      </c>
      <c r="K17" s="4" t="s">
        <v>254</v>
      </c>
      <c r="L17" s="4" t="s">
        <v>255</v>
      </c>
      <c r="M17" s="4" t="s">
        <v>256</v>
      </c>
      <c r="N17" s="4" t="s">
        <v>257</v>
      </c>
      <c r="O17" s="4" t="s">
        <v>258</v>
      </c>
      <c r="P17" s="4" t="s">
        <v>259</v>
      </c>
      <c r="Q17" s="4" t="s">
        <v>260</v>
      </c>
      <c r="R17" s="4" t="s">
        <v>261</v>
      </c>
      <c r="S17" s="4" t="s">
        <v>262</v>
      </c>
      <c r="T17" s="4" t="s">
        <v>263</v>
      </c>
      <c r="U17" s="4" t="s">
        <v>264</v>
      </c>
      <c r="V17" s="4" t="s">
        <v>265</v>
      </c>
      <c r="W17" s="4" t="s">
        <v>266</v>
      </c>
      <c r="X17" s="4" t="s">
        <v>267</v>
      </c>
      <c r="Y17" s="4" t="s">
        <v>268</v>
      </c>
      <c r="Z17" s="4" t="s">
        <v>269</v>
      </c>
      <c r="AA17" s="4" t="s">
        <v>270</v>
      </c>
      <c r="AB17" s="4" t="s">
        <v>271</v>
      </c>
      <c r="AC17" s="4" t="s">
        <v>272</v>
      </c>
      <c r="AD17" s="4" t="s">
        <v>273</v>
      </c>
      <c r="AE17" s="4" t="s">
        <v>274</v>
      </c>
      <c r="AF17" s="356" t="s">
        <v>20</v>
      </c>
    </row>
    <row r="18" spans="2:32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56"/>
    </row>
    <row r="19" spans="2:32" ht="19.5" thickBot="1">
      <c r="B19" s="7">
        <v>1</v>
      </c>
      <c r="C19" s="347" t="s">
        <v>22</v>
      </c>
      <c r="D19" s="348"/>
      <c r="E19" s="360"/>
      <c r="F19" s="11">
        <v>2209000</v>
      </c>
      <c r="G19" s="11">
        <v>3530000</v>
      </c>
      <c r="H19" s="11">
        <v>1480000</v>
      </c>
      <c r="I19" s="11">
        <v>735000</v>
      </c>
      <c r="J19" s="11">
        <v>3089000</v>
      </c>
      <c r="K19" s="11">
        <v>1188000</v>
      </c>
      <c r="L19" s="11">
        <v>2197000</v>
      </c>
      <c r="M19" s="11">
        <v>3620000</v>
      </c>
      <c r="N19" s="11">
        <v>4351600</v>
      </c>
      <c r="O19" s="11">
        <v>801600</v>
      </c>
      <c r="P19" s="11">
        <v>430000</v>
      </c>
      <c r="Q19" s="11">
        <v>2023000</v>
      </c>
      <c r="R19" s="11">
        <v>6577500</v>
      </c>
      <c r="S19" s="11">
        <v>801500</v>
      </c>
      <c r="T19" s="11">
        <v>1336000</v>
      </c>
      <c r="U19" s="11">
        <v>1330000</v>
      </c>
      <c r="V19" s="11">
        <v>801600</v>
      </c>
      <c r="W19" s="11">
        <v>1480000</v>
      </c>
      <c r="X19" s="11">
        <v>735000</v>
      </c>
      <c r="Y19" s="11">
        <v>1372000</v>
      </c>
      <c r="Z19" s="11">
        <v>5996000</v>
      </c>
      <c r="AA19" s="11">
        <v>344000</v>
      </c>
      <c r="AB19" s="11">
        <v>1425000</v>
      </c>
      <c r="AC19" s="11">
        <v>1465000</v>
      </c>
      <c r="AD19" s="11">
        <v>801600</v>
      </c>
      <c r="AE19" s="11">
        <v>801600</v>
      </c>
      <c r="AF19" s="12">
        <f>SUM(F19:AE19)</f>
        <v>50921000</v>
      </c>
    </row>
    <row r="20" spans="2:32" ht="19.5" thickBot="1">
      <c r="B20" s="7">
        <v>2</v>
      </c>
      <c r="C20" s="347" t="s">
        <v>23</v>
      </c>
      <c r="D20" s="348"/>
      <c r="E20" s="360"/>
      <c r="F20" s="11">
        <v>200000</v>
      </c>
      <c r="G20" s="11">
        <v>200000</v>
      </c>
      <c r="H20" s="11">
        <v>200000</v>
      </c>
      <c r="I20" s="11">
        <v>200000</v>
      </c>
      <c r="J20" s="11">
        <v>200000</v>
      </c>
      <c r="K20" s="11">
        <v>300000</v>
      </c>
      <c r="L20" s="11">
        <v>200000</v>
      </c>
      <c r="M20" s="11">
        <v>200000</v>
      </c>
      <c r="N20" s="11">
        <v>200000</v>
      </c>
      <c r="O20" s="11">
        <v>200000</v>
      </c>
      <c r="P20" s="11">
        <v>200000</v>
      </c>
      <c r="Q20" s="11">
        <v>1860000</v>
      </c>
      <c r="R20" s="11">
        <v>200000</v>
      </c>
      <c r="S20" s="11">
        <v>200000</v>
      </c>
      <c r="T20" s="11">
        <v>196000</v>
      </c>
      <c r="U20" s="11">
        <v>200000</v>
      </c>
      <c r="V20" s="11">
        <v>200000</v>
      </c>
      <c r="W20" s="11">
        <v>200000</v>
      </c>
      <c r="X20" s="11">
        <v>200000</v>
      </c>
      <c r="Y20" s="11">
        <v>200000</v>
      </c>
      <c r="Z20" s="11">
        <v>228800</v>
      </c>
      <c r="AA20" s="11">
        <v>20000</v>
      </c>
      <c r="AB20" s="11">
        <v>210000</v>
      </c>
      <c r="AC20" s="11">
        <v>58000</v>
      </c>
      <c r="AD20" s="11">
        <v>200000</v>
      </c>
      <c r="AE20" s="11">
        <v>200000</v>
      </c>
      <c r="AF20" s="12">
        <f>SUM(F20:AE20)</f>
        <v>6672800</v>
      </c>
    </row>
    <row r="21" spans="2:32" ht="19.5" thickBot="1">
      <c r="B21" s="7">
        <v>3</v>
      </c>
      <c r="C21" s="347" t="s">
        <v>24</v>
      </c>
      <c r="D21" s="348"/>
      <c r="E21" s="360"/>
      <c r="F21" s="11">
        <v>4680000</v>
      </c>
      <c r="G21" s="11">
        <v>900000</v>
      </c>
      <c r="H21" s="11">
        <v>4800000</v>
      </c>
      <c r="I21" s="11">
        <v>4800000</v>
      </c>
      <c r="J21" s="11">
        <v>4800000</v>
      </c>
      <c r="K21" s="11">
        <v>5760000</v>
      </c>
      <c r="L21" s="11">
        <v>4800000</v>
      </c>
      <c r="M21" s="11">
        <v>4800000</v>
      </c>
      <c r="N21" s="11">
        <v>4800000</v>
      </c>
      <c r="O21" s="11">
        <v>4800000</v>
      </c>
      <c r="P21" s="11">
        <v>4800000</v>
      </c>
      <c r="Q21" s="11">
        <v>1320000</v>
      </c>
      <c r="R21" s="11">
        <v>4800000</v>
      </c>
      <c r="S21" s="11">
        <v>4800000</v>
      </c>
      <c r="T21" s="11">
        <v>1200000</v>
      </c>
      <c r="U21" s="11">
        <v>2220000</v>
      </c>
      <c r="V21" s="11">
        <v>4800000</v>
      </c>
      <c r="W21" s="11">
        <v>4800000</v>
      </c>
      <c r="X21" s="11">
        <v>4800000</v>
      </c>
      <c r="Y21" s="11">
        <v>4800000</v>
      </c>
      <c r="Z21" s="11">
        <v>4080000</v>
      </c>
      <c r="AA21" s="11">
        <v>4200000</v>
      </c>
      <c r="AB21" s="11">
        <v>4200000</v>
      </c>
      <c r="AC21" s="11">
        <v>2520000</v>
      </c>
      <c r="AD21" s="11">
        <v>4800000</v>
      </c>
      <c r="AE21" s="11">
        <v>4800000</v>
      </c>
      <c r="AF21" s="12">
        <f>SUM(F21:AE21)</f>
        <v>107880000</v>
      </c>
    </row>
    <row r="22" spans="2:32" ht="19.5" thickBot="1">
      <c r="B22" s="7">
        <v>4</v>
      </c>
      <c r="C22" s="347" t="s">
        <v>25</v>
      </c>
      <c r="D22" s="348"/>
      <c r="E22" s="360"/>
      <c r="F22" s="11">
        <f t="shared" ref="F22:O22" si="0">F23+F24+F25+F26+F27+F28+F29+F30</f>
        <v>4556300</v>
      </c>
      <c r="G22" s="11">
        <f t="shared" si="0"/>
        <v>2012000</v>
      </c>
      <c r="H22" s="11">
        <f t="shared" si="0"/>
        <v>5691000</v>
      </c>
      <c r="I22" s="11">
        <f t="shared" si="0"/>
        <v>5691000</v>
      </c>
      <c r="J22" s="11">
        <f t="shared" si="0"/>
        <v>5691000</v>
      </c>
      <c r="K22" s="11">
        <f t="shared" si="0"/>
        <v>6385000</v>
      </c>
      <c r="L22" s="11">
        <f t="shared" si="0"/>
        <v>5691000</v>
      </c>
      <c r="M22" s="11">
        <f t="shared" si="0"/>
        <v>5691000</v>
      </c>
      <c r="N22" s="11">
        <f t="shared" si="0"/>
        <v>5691000</v>
      </c>
      <c r="O22" s="11">
        <f t="shared" si="0"/>
        <v>5691000</v>
      </c>
      <c r="P22" s="11">
        <f t="shared" ref="P22:AE22" si="1">P23+P24+P25+P26+P27+P28+P29+P30</f>
        <v>5691000</v>
      </c>
      <c r="Q22" s="11">
        <f t="shared" si="1"/>
        <v>2438000</v>
      </c>
      <c r="R22" s="11">
        <f t="shared" si="1"/>
        <v>5691000</v>
      </c>
      <c r="S22" s="11">
        <f t="shared" si="1"/>
        <v>5691000</v>
      </c>
      <c r="T22" s="11">
        <f t="shared" si="1"/>
        <v>6499000</v>
      </c>
      <c r="U22" s="11">
        <f t="shared" si="1"/>
        <v>2611500</v>
      </c>
      <c r="V22" s="11">
        <f t="shared" si="1"/>
        <v>5691000</v>
      </c>
      <c r="W22" s="11">
        <f t="shared" si="1"/>
        <v>5691000</v>
      </c>
      <c r="X22" s="11">
        <f t="shared" si="1"/>
        <v>5691000</v>
      </c>
      <c r="Y22" s="11">
        <f t="shared" si="1"/>
        <v>5691000</v>
      </c>
      <c r="Z22" s="11">
        <f t="shared" si="1"/>
        <v>11741000</v>
      </c>
      <c r="AA22" s="11">
        <f t="shared" si="1"/>
        <v>4023000</v>
      </c>
      <c r="AB22" s="11">
        <f t="shared" si="1"/>
        <v>3827250</v>
      </c>
      <c r="AC22" s="11">
        <f t="shared" si="1"/>
        <v>1918000</v>
      </c>
      <c r="AD22" s="11">
        <f t="shared" si="1"/>
        <v>5691000</v>
      </c>
      <c r="AE22" s="11">
        <f t="shared" si="1"/>
        <v>5691000</v>
      </c>
      <c r="AF22" s="11">
        <f>AE22+AD22+AC22+AB22+AA22+Z22+Y22+X22+W22+V22+U22+T22+S22+R22+Q22+P22+O22+N22+M22+L22+K22+J22+I22+H22+G22+F22</f>
        <v>137067050</v>
      </c>
    </row>
    <row r="23" spans="2:32" ht="19.5" thickBot="1">
      <c r="B23" s="13" t="s">
        <v>26</v>
      </c>
      <c r="D23" s="14" t="s">
        <v>27</v>
      </c>
      <c r="E23" s="15"/>
      <c r="F23" s="16">
        <v>552500</v>
      </c>
      <c r="G23" s="16">
        <v>30000</v>
      </c>
      <c r="H23" s="16">
        <v>877000</v>
      </c>
      <c r="I23" s="16">
        <v>877000</v>
      </c>
      <c r="J23" s="16">
        <v>877000</v>
      </c>
      <c r="K23" s="16">
        <v>440000</v>
      </c>
      <c r="L23" s="16">
        <v>877000</v>
      </c>
      <c r="M23" s="16">
        <v>877000</v>
      </c>
      <c r="N23" s="16">
        <v>877000</v>
      </c>
      <c r="O23" s="16">
        <v>877000</v>
      </c>
      <c r="P23" s="16">
        <v>877000</v>
      </c>
      <c r="Q23" s="16">
        <v>424000</v>
      </c>
      <c r="R23" s="16">
        <v>877000</v>
      </c>
      <c r="S23" s="16">
        <v>877000</v>
      </c>
      <c r="T23" s="16">
        <v>1600000</v>
      </c>
      <c r="U23" s="16">
        <v>101500</v>
      </c>
      <c r="V23" s="16">
        <v>877000</v>
      </c>
      <c r="W23" s="16">
        <v>877000</v>
      </c>
      <c r="X23" s="16">
        <v>877000</v>
      </c>
      <c r="Y23" s="16">
        <v>877000</v>
      </c>
      <c r="Z23" s="16">
        <v>3660000</v>
      </c>
      <c r="AA23" s="16">
        <v>2215000</v>
      </c>
      <c r="AB23" s="16">
        <v>1061250</v>
      </c>
      <c r="AC23" s="16">
        <v>548000</v>
      </c>
      <c r="AD23" s="16">
        <v>877000</v>
      </c>
      <c r="AE23" s="16">
        <v>877000</v>
      </c>
      <c r="AF23" s="11">
        <f t="shared" ref="AF23:AF29" si="2">AE23+AD23+AC23+AB23+AA23+Z23+Y23+X23+W23+V23+U23+T23+S23+R23+Q23+P23+O23+N23+M23+L23+K23+J23+I23+H23+G23+F23</f>
        <v>24664250</v>
      </c>
    </row>
    <row r="24" spans="2:32" ht="19.5" thickBot="1">
      <c r="B24" s="13" t="s">
        <v>28</v>
      </c>
      <c r="D24" s="14" t="s">
        <v>29</v>
      </c>
      <c r="E24" s="15"/>
      <c r="F24" s="16">
        <v>520000</v>
      </c>
      <c r="G24" s="16">
        <v>195000</v>
      </c>
      <c r="H24" s="16">
        <v>562000</v>
      </c>
      <c r="I24" s="16">
        <v>562000</v>
      </c>
      <c r="J24" s="16">
        <v>562000</v>
      </c>
      <c r="K24" s="16">
        <v>595000</v>
      </c>
      <c r="L24" s="16">
        <v>562000</v>
      </c>
      <c r="M24" s="16">
        <v>562000</v>
      </c>
      <c r="N24" s="16">
        <v>562000</v>
      </c>
      <c r="O24" s="16">
        <v>562000</v>
      </c>
      <c r="P24" s="16">
        <v>562000</v>
      </c>
      <c r="Q24" s="16">
        <v>596000</v>
      </c>
      <c r="R24" s="16">
        <v>562000</v>
      </c>
      <c r="S24" s="16">
        <v>562000</v>
      </c>
      <c r="T24" s="16">
        <v>1700000</v>
      </c>
      <c r="U24" s="16">
        <v>281000</v>
      </c>
      <c r="V24" s="16">
        <v>562000</v>
      </c>
      <c r="W24" s="16">
        <v>562000</v>
      </c>
      <c r="X24" s="16">
        <v>562000</v>
      </c>
      <c r="Y24" s="16">
        <v>562000</v>
      </c>
      <c r="Z24" s="16">
        <v>7025000</v>
      </c>
      <c r="AA24" s="16">
        <v>600000</v>
      </c>
      <c r="AB24" s="16">
        <v>370000</v>
      </c>
      <c r="AC24" s="16">
        <v>250000</v>
      </c>
      <c r="AD24" s="16">
        <v>562000</v>
      </c>
      <c r="AE24" s="16">
        <v>562000</v>
      </c>
      <c r="AF24" s="11">
        <f t="shared" si="2"/>
        <v>21124000</v>
      </c>
    </row>
    <row r="25" spans="2:32" ht="19.5" thickBot="1">
      <c r="B25" s="13" t="s">
        <v>30</v>
      </c>
      <c r="D25" s="14" t="s">
        <v>31</v>
      </c>
      <c r="E25" s="15"/>
      <c r="F25" s="16">
        <v>900000</v>
      </c>
      <c r="G25" s="16">
        <v>320000</v>
      </c>
      <c r="H25" s="16">
        <v>600000</v>
      </c>
      <c r="I25" s="16">
        <v>600000</v>
      </c>
      <c r="J25" s="16">
        <v>600000</v>
      </c>
      <c r="K25" s="16">
        <v>780000</v>
      </c>
      <c r="L25" s="16">
        <v>600000</v>
      </c>
      <c r="M25" s="16">
        <v>600000</v>
      </c>
      <c r="N25" s="16">
        <v>600000</v>
      </c>
      <c r="O25" s="16">
        <v>600000</v>
      </c>
      <c r="P25" s="16">
        <v>600000</v>
      </c>
      <c r="Q25" s="16">
        <v>530000</v>
      </c>
      <c r="R25" s="16">
        <v>600000</v>
      </c>
      <c r="S25" s="16">
        <v>600000</v>
      </c>
      <c r="T25" s="16">
        <v>600000</v>
      </c>
      <c r="U25" s="16">
        <v>156000</v>
      </c>
      <c r="V25" s="16">
        <v>600000</v>
      </c>
      <c r="W25" s="16">
        <v>600000</v>
      </c>
      <c r="X25" s="16">
        <v>600000</v>
      </c>
      <c r="Y25" s="16">
        <v>600000</v>
      </c>
      <c r="Z25" s="16">
        <v>270000</v>
      </c>
      <c r="AA25" s="16">
        <v>128000</v>
      </c>
      <c r="AB25" s="16">
        <v>98000</v>
      </c>
      <c r="AC25" s="16">
        <v>120000</v>
      </c>
      <c r="AD25" s="16">
        <v>600000</v>
      </c>
      <c r="AE25" s="16">
        <v>600000</v>
      </c>
      <c r="AF25" s="11">
        <f t="shared" si="2"/>
        <v>13502000</v>
      </c>
    </row>
    <row r="26" spans="2:32" ht="19.5" thickBot="1">
      <c r="B26" s="13" t="s">
        <v>32</v>
      </c>
      <c r="D26" s="14" t="s">
        <v>33</v>
      </c>
      <c r="E26" s="15"/>
      <c r="F26" s="16">
        <v>270800</v>
      </c>
      <c r="G26" s="16">
        <v>251000</v>
      </c>
      <c r="H26" s="16">
        <v>310000</v>
      </c>
      <c r="I26" s="16">
        <v>310000</v>
      </c>
      <c r="J26" s="16">
        <v>310000</v>
      </c>
      <c r="K26" s="16">
        <v>1540000</v>
      </c>
      <c r="L26" s="16">
        <v>310000</v>
      </c>
      <c r="M26" s="16">
        <v>310000</v>
      </c>
      <c r="N26" s="16">
        <v>310000</v>
      </c>
      <c r="O26" s="16">
        <v>310000</v>
      </c>
      <c r="P26" s="16">
        <v>310000</v>
      </c>
      <c r="Q26" s="16">
        <v>156000</v>
      </c>
      <c r="R26" s="16">
        <v>310000</v>
      </c>
      <c r="S26" s="16">
        <v>310000</v>
      </c>
      <c r="T26" s="16">
        <v>390000</v>
      </c>
      <c r="U26" s="16">
        <v>726000</v>
      </c>
      <c r="V26" s="16">
        <v>310000</v>
      </c>
      <c r="W26" s="16">
        <v>310000</v>
      </c>
      <c r="X26" s="16">
        <v>310000</v>
      </c>
      <c r="Y26" s="16">
        <v>310000</v>
      </c>
      <c r="Z26" s="16">
        <v>354000</v>
      </c>
      <c r="AA26" s="16"/>
      <c r="AB26" s="16">
        <v>312000</v>
      </c>
      <c r="AC26" s="16">
        <v>280000</v>
      </c>
      <c r="AD26" s="16">
        <v>310000</v>
      </c>
      <c r="AE26" s="16">
        <v>310000</v>
      </c>
      <c r="AF26" s="11">
        <f t="shared" si="2"/>
        <v>9239800</v>
      </c>
    </row>
    <row r="27" spans="2:32" ht="19.5" thickBot="1">
      <c r="B27" s="13" t="s">
        <v>34</v>
      </c>
      <c r="D27" s="14" t="s">
        <v>35</v>
      </c>
      <c r="E27" s="15"/>
      <c r="F27" s="16">
        <v>357000</v>
      </c>
      <c r="G27" s="16">
        <v>312000</v>
      </c>
      <c r="H27" s="16">
        <v>312000</v>
      </c>
      <c r="I27" s="16">
        <v>312000</v>
      </c>
      <c r="J27" s="16">
        <v>312000</v>
      </c>
      <c r="K27" s="16">
        <v>1800000</v>
      </c>
      <c r="L27" s="16">
        <v>312000</v>
      </c>
      <c r="M27" s="16">
        <v>312000</v>
      </c>
      <c r="N27" s="16">
        <v>312000</v>
      </c>
      <c r="O27" s="16">
        <v>312000</v>
      </c>
      <c r="P27" s="16">
        <v>312000</v>
      </c>
      <c r="Q27" s="16">
        <v>60000</v>
      </c>
      <c r="R27" s="16">
        <v>312000</v>
      </c>
      <c r="S27" s="16">
        <v>312000</v>
      </c>
      <c r="T27" s="16">
        <v>312000</v>
      </c>
      <c r="U27" s="16">
        <v>312000</v>
      </c>
      <c r="V27" s="16">
        <v>312000</v>
      </c>
      <c r="W27" s="16">
        <v>312000</v>
      </c>
      <c r="X27" s="16">
        <v>312000</v>
      </c>
      <c r="Y27" s="16">
        <v>312000</v>
      </c>
      <c r="Z27" s="16">
        <v>432000</v>
      </c>
      <c r="AA27" s="16"/>
      <c r="AB27" s="16">
        <v>1628000</v>
      </c>
      <c r="AC27" s="16">
        <v>312000</v>
      </c>
      <c r="AD27" s="16">
        <v>312000</v>
      </c>
      <c r="AE27" s="16">
        <v>312000</v>
      </c>
      <c r="AF27" s="11">
        <f t="shared" si="2"/>
        <v>10517000</v>
      </c>
    </row>
    <row r="28" spans="2:32" ht="19.5" thickBot="1">
      <c r="B28" s="13" t="s">
        <v>36</v>
      </c>
      <c r="D28" s="14" t="s">
        <v>37</v>
      </c>
      <c r="E28" s="15"/>
      <c r="F28" s="16">
        <v>216000</v>
      </c>
      <c r="G28" s="16">
        <v>144000</v>
      </c>
      <c r="H28" s="16">
        <v>1800000</v>
      </c>
      <c r="I28" s="16">
        <v>1800000</v>
      </c>
      <c r="J28" s="16">
        <v>1800000</v>
      </c>
      <c r="K28" s="16">
        <v>1230000</v>
      </c>
      <c r="L28" s="16">
        <v>1800000</v>
      </c>
      <c r="M28" s="16">
        <v>1800000</v>
      </c>
      <c r="N28" s="16">
        <v>1800000</v>
      </c>
      <c r="O28" s="16">
        <v>1800000</v>
      </c>
      <c r="P28" s="16">
        <v>1800000</v>
      </c>
      <c r="Q28" s="16">
        <v>672000</v>
      </c>
      <c r="R28" s="16">
        <v>1800000</v>
      </c>
      <c r="S28" s="16">
        <v>1800000</v>
      </c>
      <c r="T28" s="16">
        <v>1397000</v>
      </c>
      <c r="U28" s="16">
        <v>432000</v>
      </c>
      <c r="V28" s="16">
        <v>1800000</v>
      </c>
      <c r="W28" s="16">
        <v>1800000</v>
      </c>
      <c r="X28" s="16">
        <v>1800000</v>
      </c>
      <c r="Y28" s="16">
        <v>1800000</v>
      </c>
      <c r="Z28" s="16"/>
      <c r="AA28" s="16">
        <v>1080000</v>
      </c>
      <c r="AB28" s="16">
        <v>358000</v>
      </c>
      <c r="AC28" s="16">
        <v>300000</v>
      </c>
      <c r="AD28" s="16">
        <v>1800000</v>
      </c>
      <c r="AE28" s="16">
        <v>1800000</v>
      </c>
      <c r="AF28" s="11">
        <f t="shared" si="2"/>
        <v>34629000</v>
      </c>
    </row>
    <row r="29" spans="2:32" ht="19.5" thickBot="1">
      <c r="B29" s="13"/>
      <c r="D29" s="14" t="s">
        <v>38</v>
      </c>
      <c r="E29" s="15"/>
      <c r="F29" s="16">
        <v>440000</v>
      </c>
      <c r="G29" s="16">
        <v>760000</v>
      </c>
      <c r="H29" s="16">
        <v>1230000</v>
      </c>
      <c r="I29" s="16">
        <v>1230000</v>
      </c>
      <c r="J29" s="16">
        <v>1230000</v>
      </c>
      <c r="K29" s="16"/>
      <c r="L29" s="16">
        <v>1230000</v>
      </c>
      <c r="M29" s="16">
        <v>1230000</v>
      </c>
      <c r="N29" s="16">
        <v>1230000</v>
      </c>
      <c r="O29" s="16">
        <v>1230000</v>
      </c>
      <c r="P29" s="16">
        <v>1230000</v>
      </c>
      <c r="Q29" s="16"/>
      <c r="R29" s="16">
        <v>1230000</v>
      </c>
      <c r="S29" s="16">
        <v>1230000</v>
      </c>
      <c r="T29" s="16">
        <v>500000</v>
      </c>
      <c r="U29" s="16">
        <v>603000</v>
      </c>
      <c r="V29" s="16">
        <v>1230000</v>
      </c>
      <c r="W29" s="16">
        <v>1230000</v>
      </c>
      <c r="X29" s="16">
        <v>1230000</v>
      </c>
      <c r="Y29" s="16">
        <v>1230000</v>
      </c>
      <c r="Z29" s="16"/>
      <c r="AA29" s="16"/>
      <c r="AB29" s="16"/>
      <c r="AC29" s="16">
        <v>108000</v>
      </c>
      <c r="AD29" s="16">
        <v>1230000</v>
      </c>
      <c r="AE29" s="16">
        <v>1230000</v>
      </c>
      <c r="AF29" s="11">
        <f t="shared" si="2"/>
        <v>22091000</v>
      </c>
    </row>
    <row r="30" spans="2:32" ht="19.5" thickBot="1">
      <c r="B30" s="13" t="s">
        <v>39</v>
      </c>
      <c r="D30" s="14" t="s">
        <v>40</v>
      </c>
      <c r="E30" s="15"/>
      <c r="F30" s="16">
        <v>1300000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>
        <v>1300000</v>
      </c>
    </row>
    <row r="31" spans="2:32" ht="19.5" thickBot="1">
      <c r="B31" s="7">
        <v>5</v>
      </c>
      <c r="C31" s="347" t="s">
        <v>41</v>
      </c>
      <c r="D31" s="348"/>
      <c r="E31" s="360"/>
      <c r="F31" s="11">
        <v>535000</v>
      </c>
      <c r="G31" s="11">
        <v>232000</v>
      </c>
      <c r="H31" s="11">
        <v>202000</v>
      </c>
      <c r="I31" s="11">
        <v>202000</v>
      </c>
      <c r="J31" s="11">
        <v>202000</v>
      </c>
      <c r="K31" s="11">
        <v>340000</v>
      </c>
      <c r="L31" s="11">
        <v>202000</v>
      </c>
      <c r="M31" s="11">
        <v>202000</v>
      </c>
      <c r="N31" s="11">
        <v>202000</v>
      </c>
      <c r="O31" s="11">
        <v>202000</v>
      </c>
      <c r="P31" s="11">
        <v>202000</v>
      </c>
      <c r="Q31" s="11">
        <v>154000</v>
      </c>
      <c r="R31" s="11">
        <v>202000</v>
      </c>
      <c r="S31" s="11">
        <v>202000</v>
      </c>
      <c r="T31" s="11">
        <v>250000</v>
      </c>
      <c r="U31" s="11">
        <v>0</v>
      </c>
      <c r="V31" s="11">
        <v>202000</v>
      </c>
      <c r="W31" s="11">
        <v>202000</v>
      </c>
      <c r="X31" s="11">
        <v>202000</v>
      </c>
      <c r="Y31" s="11">
        <v>202000</v>
      </c>
      <c r="Z31" s="11">
        <v>0</v>
      </c>
      <c r="AA31" s="11">
        <v>0</v>
      </c>
      <c r="AB31" s="11">
        <v>336000</v>
      </c>
      <c r="AC31" s="11">
        <v>149000</v>
      </c>
      <c r="AD31" s="11">
        <v>202000</v>
      </c>
      <c r="AE31" s="11">
        <v>202000</v>
      </c>
      <c r="AF31" s="12">
        <f t="shared" ref="AF31:AF36" si="3">SUM(F31:AE31)</f>
        <v>5228000</v>
      </c>
    </row>
    <row r="32" spans="2:32" ht="19.5" thickBot="1">
      <c r="B32" s="7">
        <v>6</v>
      </c>
      <c r="C32" s="347" t="s">
        <v>42</v>
      </c>
      <c r="D32" s="348"/>
      <c r="E32" s="360"/>
      <c r="F32" s="11">
        <v>10860000</v>
      </c>
      <c r="G32" s="11">
        <v>230000</v>
      </c>
      <c r="H32" s="11">
        <v>2426000</v>
      </c>
      <c r="I32" s="11">
        <v>2426000</v>
      </c>
      <c r="J32" s="11">
        <v>2426000</v>
      </c>
      <c r="K32" s="11">
        <v>1120000</v>
      </c>
      <c r="L32" s="11">
        <v>2426000</v>
      </c>
      <c r="M32" s="11">
        <v>2426000</v>
      </c>
      <c r="N32" s="11">
        <v>2426000</v>
      </c>
      <c r="O32" s="11">
        <v>2426000</v>
      </c>
      <c r="P32" s="11">
        <v>2426000</v>
      </c>
      <c r="Q32" s="11">
        <v>230000</v>
      </c>
      <c r="R32" s="11">
        <v>2426000</v>
      </c>
      <c r="S32" s="11">
        <v>2426000</v>
      </c>
      <c r="T32" s="11">
        <v>1707000</v>
      </c>
      <c r="U32" s="11">
        <v>820000</v>
      </c>
      <c r="V32" s="11">
        <v>1956000</v>
      </c>
      <c r="W32" s="11">
        <v>1956000</v>
      </c>
      <c r="X32" s="11">
        <v>1956000</v>
      </c>
      <c r="Y32" s="11">
        <v>1956000</v>
      </c>
      <c r="Z32" s="11">
        <v>6012000</v>
      </c>
      <c r="AA32" s="11">
        <v>3960000</v>
      </c>
      <c r="AB32" s="11">
        <v>763000</v>
      </c>
      <c r="AC32" s="11">
        <v>3700000</v>
      </c>
      <c r="AD32" s="11">
        <v>2426000</v>
      </c>
      <c r="AE32" s="11">
        <v>2426000</v>
      </c>
      <c r="AF32" s="12">
        <f t="shared" si="3"/>
        <v>66338000</v>
      </c>
    </row>
    <row r="33" spans="2:32" ht="19.5" thickBot="1">
      <c r="B33" s="7">
        <v>7</v>
      </c>
      <c r="C33" s="347" t="s">
        <v>43</v>
      </c>
      <c r="D33" s="348"/>
      <c r="E33" s="360"/>
      <c r="F33" s="11">
        <v>788364</v>
      </c>
      <c r="G33" s="11">
        <v>1300000</v>
      </c>
      <c r="H33" s="11">
        <v>1260000</v>
      </c>
      <c r="I33" s="11">
        <v>1260000</v>
      </c>
      <c r="J33" s="11">
        <v>1260000</v>
      </c>
      <c r="K33" s="11">
        <v>930000</v>
      </c>
      <c r="L33" s="11">
        <v>1260000</v>
      </c>
      <c r="M33" s="11">
        <v>1260000</v>
      </c>
      <c r="N33" s="11">
        <v>1260000</v>
      </c>
      <c r="O33" s="11">
        <v>1260000</v>
      </c>
      <c r="P33" s="11">
        <v>1260000</v>
      </c>
      <c r="Q33" s="11">
        <v>250000</v>
      </c>
      <c r="R33" s="11">
        <v>1260000</v>
      </c>
      <c r="S33" s="11">
        <v>1260000</v>
      </c>
      <c r="T33" s="11">
        <v>860000</v>
      </c>
      <c r="U33" s="11">
        <v>842000</v>
      </c>
      <c r="V33" s="11">
        <v>1260000</v>
      </c>
      <c r="W33" s="11">
        <v>1260000</v>
      </c>
      <c r="X33" s="11">
        <v>1260000</v>
      </c>
      <c r="Y33" s="11">
        <v>1260000</v>
      </c>
      <c r="Z33" s="11">
        <v>6982000</v>
      </c>
      <c r="AA33" s="11">
        <v>460000</v>
      </c>
      <c r="AB33" s="11"/>
      <c r="AC33" s="11">
        <v>1200000</v>
      </c>
      <c r="AD33" s="11">
        <v>1260000</v>
      </c>
      <c r="AE33" s="11">
        <v>1260000</v>
      </c>
      <c r="AF33" s="12">
        <f t="shared" si="3"/>
        <v>33772364</v>
      </c>
    </row>
    <row r="34" spans="2:32" ht="19.5" thickBot="1">
      <c r="B34" s="7">
        <v>8</v>
      </c>
      <c r="C34" s="8" t="s">
        <v>44</v>
      </c>
      <c r="D34" s="9"/>
      <c r="E34" s="10"/>
      <c r="F34" s="11">
        <v>408000</v>
      </c>
      <c r="G34" s="11">
        <v>536000</v>
      </c>
      <c r="H34" s="11">
        <v>875000</v>
      </c>
      <c r="I34" s="11">
        <v>875000</v>
      </c>
      <c r="J34" s="11">
        <v>875000</v>
      </c>
      <c r="K34" s="11">
        <v>305000</v>
      </c>
      <c r="L34" s="11">
        <v>875000</v>
      </c>
      <c r="M34" s="11">
        <v>875000</v>
      </c>
      <c r="N34" s="11">
        <v>875000</v>
      </c>
      <c r="O34" s="11">
        <v>875000</v>
      </c>
      <c r="P34" s="11">
        <v>875000</v>
      </c>
      <c r="Q34" s="11">
        <v>170000</v>
      </c>
      <c r="R34" s="11">
        <v>875000</v>
      </c>
      <c r="S34" s="11">
        <v>875000</v>
      </c>
      <c r="T34" s="11">
        <v>1975000</v>
      </c>
      <c r="U34" s="11">
        <v>166000</v>
      </c>
      <c r="V34" s="11">
        <v>875000</v>
      </c>
      <c r="W34" s="11">
        <v>875000</v>
      </c>
      <c r="X34" s="11">
        <v>875000</v>
      </c>
      <c r="Y34" s="11">
        <v>875000</v>
      </c>
      <c r="Z34" s="11">
        <v>4245000</v>
      </c>
      <c r="AA34" s="11">
        <v>875000</v>
      </c>
      <c r="AB34" s="11">
        <v>278000</v>
      </c>
      <c r="AC34" s="11">
        <v>220000</v>
      </c>
      <c r="AD34" s="11">
        <v>875000</v>
      </c>
      <c r="AE34" s="11">
        <v>875000</v>
      </c>
      <c r="AF34" s="12">
        <f t="shared" si="3"/>
        <v>23178000</v>
      </c>
    </row>
    <row r="35" spans="2:32" ht="19.5" thickBot="1">
      <c r="B35" s="7">
        <v>9</v>
      </c>
      <c r="C35" s="8" t="s">
        <v>45</v>
      </c>
      <c r="D35" s="9"/>
      <c r="E35" s="10"/>
      <c r="F35" s="11">
        <v>0</v>
      </c>
      <c r="G35" s="11">
        <v>208000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208000</v>
      </c>
      <c r="S35" s="11">
        <v>208000</v>
      </c>
      <c r="T35" s="11">
        <v>312000</v>
      </c>
      <c r="U35" s="11">
        <v>238800</v>
      </c>
      <c r="V35" s="11">
        <v>208000</v>
      </c>
      <c r="W35" s="11">
        <v>208000</v>
      </c>
      <c r="X35" s="11">
        <v>208000</v>
      </c>
      <c r="Y35" s="11">
        <v>208000</v>
      </c>
      <c r="Z35" s="11">
        <v>0</v>
      </c>
      <c r="AA35" s="11">
        <v>0</v>
      </c>
      <c r="AB35" s="11">
        <v>0</v>
      </c>
      <c r="AC35" s="11">
        <v>416000</v>
      </c>
      <c r="AD35" s="11">
        <v>0</v>
      </c>
      <c r="AE35" s="11">
        <v>0</v>
      </c>
      <c r="AF35" s="12">
        <f t="shared" si="3"/>
        <v>2422800</v>
      </c>
    </row>
    <row r="36" spans="2:32" ht="18.75">
      <c r="B36" s="7">
        <v>10</v>
      </c>
      <c r="C36" s="347" t="s">
        <v>46</v>
      </c>
      <c r="D36" s="348"/>
      <c r="E36" s="360"/>
      <c r="F36" s="18">
        <v>726000</v>
      </c>
      <c r="G36" s="18">
        <v>180000</v>
      </c>
      <c r="H36" s="18">
        <v>180000</v>
      </c>
      <c r="I36" s="18">
        <v>180000</v>
      </c>
      <c r="J36" s="18">
        <v>180000</v>
      </c>
      <c r="K36" s="18">
        <v>960000</v>
      </c>
      <c r="L36" s="18">
        <v>180000</v>
      </c>
      <c r="M36" s="18">
        <v>180000</v>
      </c>
      <c r="N36" s="18">
        <v>180000</v>
      </c>
      <c r="O36" s="18">
        <v>180000</v>
      </c>
      <c r="P36" s="18">
        <v>180000</v>
      </c>
      <c r="Q36" s="18">
        <v>720000</v>
      </c>
      <c r="R36" s="18">
        <v>180000</v>
      </c>
      <c r="S36" s="18">
        <v>180000</v>
      </c>
      <c r="T36" s="18">
        <v>144000</v>
      </c>
      <c r="U36" s="18">
        <v>480000</v>
      </c>
      <c r="V36" s="18">
        <v>180000</v>
      </c>
      <c r="W36" s="18">
        <v>180000</v>
      </c>
      <c r="X36" s="18">
        <v>180000</v>
      </c>
      <c r="Y36" s="18">
        <v>180000</v>
      </c>
      <c r="Z36" s="18">
        <v>1684000</v>
      </c>
      <c r="AA36" s="18">
        <v>144000</v>
      </c>
      <c r="AB36" s="18">
        <v>96000</v>
      </c>
      <c r="AC36" s="18">
        <v>180000</v>
      </c>
      <c r="AD36" s="18">
        <v>180000</v>
      </c>
      <c r="AE36" s="18">
        <v>180000</v>
      </c>
      <c r="AF36" s="12">
        <f t="shared" si="3"/>
        <v>8194000</v>
      </c>
    </row>
    <row r="37" spans="2:32" ht="39" customHeight="1">
      <c r="B37" s="361" t="s">
        <v>20</v>
      </c>
      <c r="C37" s="361"/>
      <c r="D37" s="361"/>
      <c r="E37" s="361"/>
      <c r="F37" s="12">
        <f>SUM(F19:F22,F31:F36)</f>
        <v>24962664</v>
      </c>
      <c r="G37" s="12">
        <f t="shared" ref="G37:AE37" si="4">SUM(G19:G22,G31:G36)</f>
        <v>9328000</v>
      </c>
      <c r="H37" s="12">
        <f t="shared" si="4"/>
        <v>17114000</v>
      </c>
      <c r="I37" s="12">
        <f t="shared" si="4"/>
        <v>16369000</v>
      </c>
      <c r="J37" s="12">
        <f t="shared" si="4"/>
        <v>18723000</v>
      </c>
      <c r="K37" s="12">
        <f t="shared" si="4"/>
        <v>17288000</v>
      </c>
      <c r="L37" s="12">
        <f t="shared" si="4"/>
        <v>17831000</v>
      </c>
      <c r="M37" s="12">
        <f t="shared" si="4"/>
        <v>19254000</v>
      </c>
      <c r="N37" s="12">
        <f t="shared" si="4"/>
        <v>19985600</v>
      </c>
      <c r="O37" s="12">
        <f t="shared" si="4"/>
        <v>16435600</v>
      </c>
      <c r="P37" s="12">
        <f t="shared" si="4"/>
        <v>16064000</v>
      </c>
      <c r="Q37" s="12">
        <f t="shared" si="4"/>
        <v>9165000</v>
      </c>
      <c r="R37" s="12">
        <f t="shared" si="4"/>
        <v>22419500</v>
      </c>
      <c r="S37" s="12">
        <f t="shared" si="4"/>
        <v>16643500</v>
      </c>
      <c r="T37" s="12">
        <f t="shared" si="4"/>
        <v>14479000</v>
      </c>
      <c r="U37" s="12">
        <f t="shared" si="4"/>
        <v>8908300</v>
      </c>
      <c r="V37" s="12">
        <f t="shared" si="4"/>
        <v>16173600</v>
      </c>
      <c r="W37" s="12">
        <f t="shared" si="4"/>
        <v>16852000</v>
      </c>
      <c r="X37" s="12">
        <f t="shared" si="4"/>
        <v>16107000</v>
      </c>
      <c r="Y37" s="12">
        <f t="shared" si="4"/>
        <v>16744000</v>
      </c>
      <c r="Z37" s="12">
        <f t="shared" si="4"/>
        <v>40968800</v>
      </c>
      <c r="AA37" s="12">
        <f t="shared" si="4"/>
        <v>14026000</v>
      </c>
      <c r="AB37" s="12">
        <f t="shared" si="4"/>
        <v>11135250</v>
      </c>
      <c r="AC37" s="12">
        <f t="shared" si="4"/>
        <v>11826000</v>
      </c>
      <c r="AD37" s="12">
        <f t="shared" si="4"/>
        <v>16435600</v>
      </c>
      <c r="AE37" s="12">
        <f t="shared" si="4"/>
        <v>16435600</v>
      </c>
      <c r="AF37" s="12">
        <v>442974014</v>
      </c>
    </row>
    <row r="39" spans="2:32" ht="15">
      <c r="AF39" s="159"/>
    </row>
    <row r="40" spans="2:32" ht="31.5" customHeight="1" thickBot="1">
      <c r="B40" s="374" t="s">
        <v>47</v>
      </c>
      <c r="C40" s="374"/>
      <c r="D40" s="374"/>
      <c r="E40" s="374"/>
      <c r="F40" s="374"/>
      <c r="G40" s="374"/>
      <c r="H40" s="374"/>
      <c r="I40" s="375" t="s">
        <v>48</v>
      </c>
      <c r="J40" s="375"/>
      <c r="K40" s="375"/>
      <c r="P40" s="20"/>
    </row>
    <row r="41" spans="2:32" ht="42.6" customHeight="1">
      <c r="B41" s="323" t="s">
        <v>49</v>
      </c>
      <c r="C41" s="324"/>
      <c r="D41" s="324"/>
      <c r="E41" s="324"/>
      <c r="F41" s="346" t="s">
        <v>50</v>
      </c>
      <c r="G41" s="346" t="s">
        <v>51</v>
      </c>
      <c r="H41" s="346"/>
      <c r="I41" s="70" t="s">
        <v>52</v>
      </c>
      <c r="J41" s="69" t="s">
        <v>53</v>
      </c>
      <c r="K41" s="69" t="s">
        <v>54</v>
      </c>
      <c r="L41" s="267"/>
      <c r="M41" s="267"/>
      <c r="N41" s="267"/>
      <c r="O41" s="267"/>
      <c r="P41" s="267"/>
      <c r="S41" s="21"/>
    </row>
    <row r="42" spans="2:32" ht="30" customHeight="1">
      <c r="B42" s="323"/>
      <c r="C42" s="324"/>
      <c r="D42" s="324"/>
      <c r="E42" s="324"/>
      <c r="F42" s="346"/>
      <c r="G42" s="69" t="s">
        <v>55</v>
      </c>
      <c r="H42" s="69" t="s">
        <v>56</v>
      </c>
      <c r="I42" s="70"/>
      <c r="J42" s="69"/>
      <c r="K42" s="67"/>
      <c r="L42" s="267"/>
      <c r="M42" s="267"/>
      <c r="N42" s="267"/>
      <c r="O42" s="267"/>
      <c r="P42" s="267"/>
    </row>
    <row r="43" spans="2:32" ht="23.25" customHeight="1">
      <c r="B43" s="298" t="s">
        <v>57</v>
      </c>
      <c r="C43" s="298"/>
      <c r="D43" s="298"/>
      <c r="E43" s="321"/>
      <c r="F43" s="67">
        <v>20</v>
      </c>
      <c r="G43" s="67">
        <v>17</v>
      </c>
      <c r="H43" s="67">
        <v>3</v>
      </c>
      <c r="I43" s="67">
        <v>52</v>
      </c>
      <c r="J43" s="67">
        <v>32</v>
      </c>
      <c r="K43" s="67"/>
      <c r="L43" s="268"/>
      <c r="M43" s="268"/>
      <c r="N43" s="267"/>
      <c r="O43" s="267"/>
      <c r="P43" s="267"/>
    </row>
    <row r="44" spans="2:32" ht="24" customHeight="1">
      <c r="B44" s="298" t="s">
        <v>58</v>
      </c>
      <c r="C44" s="298"/>
      <c r="D44" s="298"/>
      <c r="E44" s="321"/>
      <c r="F44" s="67">
        <v>135</v>
      </c>
      <c r="G44" s="67">
        <v>132</v>
      </c>
      <c r="H44" s="67">
        <v>3</v>
      </c>
      <c r="I44" s="67">
        <v>26</v>
      </c>
      <c r="J44" s="67">
        <v>15</v>
      </c>
      <c r="K44" s="67"/>
      <c r="L44" s="268"/>
      <c r="M44" s="268"/>
      <c r="N44" s="267"/>
      <c r="O44" s="267"/>
      <c r="P44" s="267"/>
    </row>
    <row r="45" spans="2:32" ht="28.5" customHeight="1" thickBot="1">
      <c r="B45" s="298" t="s">
        <v>59</v>
      </c>
      <c r="C45" s="298"/>
      <c r="D45" s="298"/>
      <c r="E45" s="321"/>
      <c r="F45" s="67">
        <v>57</v>
      </c>
      <c r="G45" s="67">
        <v>57</v>
      </c>
      <c r="H45" s="67">
        <v>0</v>
      </c>
      <c r="I45" s="67">
        <v>26</v>
      </c>
      <c r="J45" s="67">
        <v>8</v>
      </c>
      <c r="K45" s="67"/>
      <c r="L45" s="268"/>
      <c r="M45" s="268"/>
      <c r="N45" s="267"/>
      <c r="O45" s="267"/>
      <c r="P45" s="267"/>
    </row>
    <row r="46" spans="2:32" ht="15" customHeight="1" thickBot="1">
      <c r="B46" s="298" t="s">
        <v>60</v>
      </c>
      <c r="C46" s="298"/>
      <c r="D46" s="298"/>
      <c r="E46" s="321"/>
      <c r="F46" s="67">
        <v>27</v>
      </c>
      <c r="G46" s="67">
        <v>27</v>
      </c>
      <c r="H46" s="67">
        <v>0</v>
      </c>
      <c r="I46" s="5"/>
      <c r="J46" s="5"/>
      <c r="K46" s="5"/>
      <c r="L46" s="268"/>
      <c r="M46" s="268"/>
      <c r="N46" s="267"/>
      <c r="O46" s="267"/>
      <c r="P46" s="267"/>
      <c r="Q46" s="31"/>
      <c r="R46" s="32"/>
    </row>
    <row r="47" spans="2:32" ht="15" customHeight="1">
      <c r="B47" s="298" t="s">
        <v>61</v>
      </c>
      <c r="C47" s="298"/>
      <c r="D47" s="298"/>
      <c r="E47" s="321"/>
      <c r="F47" s="67">
        <v>11</v>
      </c>
      <c r="G47" s="67">
        <v>11</v>
      </c>
      <c r="H47" s="67">
        <v>0</v>
      </c>
      <c r="I47" s="5"/>
      <c r="J47" s="5"/>
      <c r="K47" s="5"/>
    </row>
    <row r="48" spans="2:32" ht="15" customHeight="1">
      <c r="B48" s="298" t="s">
        <v>63</v>
      </c>
      <c r="C48" s="298"/>
      <c r="D48" s="298"/>
      <c r="E48" s="321"/>
      <c r="F48" s="67">
        <v>1</v>
      </c>
      <c r="G48" s="67">
        <v>1</v>
      </c>
      <c r="H48" s="67">
        <v>0</v>
      </c>
      <c r="I48" s="5"/>
      <c r="J48" s="5"/>
      <c r="K48" s="5"/>
    </row>
    <row r="49" spans="2:11" ht="15" customHeight="1">
      <c r="B49" s="298" t="s">
        <v>64</v>
      </c>
      <c r="C49" s="298"/>
      <c r="D49" s="298"/>
      <c r="E49" s="321"/>
      <c r="F49" s="67">
        <v>18</v>
      </c>
      <c r="G49" s="67">
        <v>16</v>
      </c>
      <c r="H49" s="67">
        <v>2</v>
      </c>
      <c r="I49" s="5"/>
      <c r="J49" s="5"/>
      <c r="K49" s="5"/>
    </row>
    <row r="50" spans="2:11" ht="15" customHeight="1">
      <c r="B50" s="298" t="s">
        <v>65</v>
      </c>
      <c r="C50" s="298"/>
      <c r="D50" s="298"/>
      <c r="E50" s="321"/>
      <c r="F50" s="67">
        <v>21</v>
      </c>
      <c r="G50" s="67">
        <v>21</v>
      </c>
      <c r="H50" s="67">
        <v>0</v>
      </c>
      <c r="I50" s="5"/>
      <c r="J50" s="5"/>
      <c r="K50" s="5"/>
    </row>
    <row r="51" spans="2:11" ht="15" customHeight="1">
      <c r="B51" s="298" t="s">
        <v>66</v>
      </c>
      <c r="C51" s="298"/>
      <c r="D51" s="298"/>
      <c r="E51" s="321"/>
      <c r="F51" s="67">
        <v>1</v>
      </c>
      <c r="G51" s="67">
        <v>1</v>
      </c>
      <c r="H51" s="67">
        <v>0</v>
      </c>
      <c r="I51" s="5"/>
      <c r="J51" s="5"/>
      <c r="K51" s="5"/>
    </row>
    <row r="52" spans="2:11" ht="15" customHeight="1">
      <c r="B52" s="298" t="s">
        <v>67</v>
      </c>
      <c r="C52" s="298"/>
      <c r="D52" s="298"/>
      <c r="E52" s="321"/>
      <c r="F52" s="67">
        <v>0</v>
      </c>
      <c r="G52" s="67">
        <v>0</v>
      </c>
      <c r="H52" s="67">
        <v>0</v>
      </c>
      <c r="I52" s="5"/>
      <c r="J52" s="5"/>
      <c r="K52" s="5"/>
    </row>
    <row r="53" spans="2:11" ht="15" customHeight="1">
      <c r="B53" s="298" t="s">
        <v>68</v>
      </c>
      <c r="C53" s="298"/>
      <c r="D53" s="298"/>
      <c r="E53" s="321"/>
      <c r="F53" s="67">
        <v>3</v>
      </c>
      <c r="G53" s="67">
        <v>0</v>
      </c>
      <c r="H53" s="67">
        <v>3</v>
      </c>
      <c r="I53" s="5"/>
      <c r="J53" s="5"/>
      <c r="K53" s="5"/>
    </row>
    <row r="54" spans="2:11" ht="15" customHeight="1">
      <c r="B54" s="298" t="s">
        <v>69</v>
      </c>
      <c r="C54" s="298"/>
      <c r="D54" s="298"/>
      <c r="E54" s="321"/>
      <c r="F54" s="67">
        <v>0</v>
      </c>
      <c r="G54" s="67">
        <v>0</v>
      </c>
      <c r="H54" s="67">
        <v>0</v>
      </c>
      <c r="I54" s="5"/>
      <c r="J54" s="5"/>
      <c r="K54" s="5"/>
    </row>
    <row r="55" spans="2:11" ht="43.5" customHeight="1" thickBot="1">
      <c r="B55" s="376" t="s">
        <v>62</v>
      </c>
      <c r="C55" s="377"/>
      <c r="D55" s="377"/>
      <c r="E55" s="243"/>
      <c r="F55" s="69"/>
      <c r="G55" s="69"/>
      <c r="H55" s="69"/>
      <c r="I55" s="69"/>
      <c r="J55" s="5"/>
      <c r="K55" s="5"/>
    </row>
    <row r="58" spans="2:11" ht="15">
      <c r="B58" s="35" t="s">
        <v>70</v>
      </c>
      <c r="C58" s="36"/>
      <c r="D58" s="37"/>
      <c r="E58" s="37"/>
      <c r="F58" s="37"/>
      <c r="G58" s="38"/>
    </row>
    <row r="59" spans="2:11" ht="15">
      <c r="B59" s="326" t="s">
        <v>71</v>
      </c>
      <c r="C59" s="327"/>
      <c r="D59" s="327"/>
      <c r="E59" s="328"/>
      <c r="F59" s="326" t="s">
        <v>72</v>
      </c>
      <c r="G59" s="327"/>
    </row>
    <row r="60" spans="2:11" ht="15">
      <c r="B60" s="333" t="s">
        <v>73</v>
      </c>
      <c r="C60" s="334"/>
      <c r="D60" s="334"/>
      <c r="E60" s="335"/>
      <c r="F60" s="155">
        <v>15639000</v>
      </c>
      <c r="G60" s="158"/>
    </row>
    <row r="61" spans="2:11" ht="15">
      <c r="B61" s="333" t="s">
        <v>74</v>
      </c>
      <c r="C61" s="334"/>
      <c r="D61" s="334"/>
      <c r="E61" s="335"/>
      <c r="F61" s="155">
        <v>63338760</v>
      </c>
      <c r="G61" s="158"/>
    </row>
    <row r="62" spans="2:11" ht="15">
      <c r="B62" s="333" t="s">
        <v>75</v>
      </c>
      <c r="C62" s="334"/>
      <c r="D62" s="334"/>
      <c r="E62" s="335"/>
    </row>
    <row r="63" spans="2:11" ht="15">
      <c r="B63" s="333" t="s">
        <v>76</v>
      </c>
      <c r="C63" s="334"/>
      <c r="D63" s="334"/>
      <c r="E63" s="335"/>
      <c r="F63" s="155">
        <v>9274550</v>
      </c>
      <c r="G63" s="158"/>
    </row>
    <row r="64" spans="2:11" ht="15">
      <c r="B64" s="333" t="s">
        <v>77</v>
      </c>
      <c r="C64" s="334"/>
      <c r="D64" s="334"/>
      <c r="E64" s="335"/>
      <c r="F64" s="155">
        <v>100000000</v>
      </c>
      <c r="G64" s="158"/>
    </row>
    <row r="65" spans="2:7" ht="15">
      <c r="B65" s="333" t="s">
        <v>78</v>
      </c>
      <c r="C65" s="334"/>
      <c r="D65" s="334"/>
      <c r="E65" s="335"/>
      <c r="F65" s="155">
        <v>94210730</v>
      </c>
      <c r="G65" s="158"/>
    </row>
    <row r="66" spans="2:7" ht="15">
      <c r="B66" s="333" t="s">
        <v>275</v>
      </c>
      <c r="C66" s="334"/>
      <c r="D66" s="334"/>
      <c r="E66" s="335"/>
      <c r="F66" s="155">
        <v>22143924</v>
      </c>
      <c r="G66" s="158"/>
    </row>
    <row r="67" spans="2:7" ht="15">
      <c r="B67" s="333" t="s">
        <v>80</v>
      </c>
      <c r="C67" s="334"/>
      <c r="D67" s="334"/>
      <c r="E67" s="335"/>
      <c r="F67" s="155"/>
      <c r="G67" s="158"/>
    </row>
    <row r="68" spans="2:7" ht="15">
      <c r="B68" s="326" t="s">
        <v>62</v>
      </c>
      <c r="C68" s="327"/>
      <c r="D68" s="327"/>
      <c r="E68" s="328"/>
      <c r="F68" s="155">
        <v>304606964</v>
      </c>
      <c r="G68" s="158"/>
    </row>
    <row r="73" spans="2:7" ht="42" hidden="1" customHeight="1">
      <c r="B73" s="329" t="s">
        <v>81</v>
      </c>
      <c r="C73" s="330"/>
      <c r="D73" s="331" t="e">
        <f>F68-#REF!</f>
        <v>#REF!</v>
      </c>
      <c r="E73" s="332"/>
    </row>
  </sheetData>
  <mergeCells count="57">
    <mergeCell ref="I40:K40"/>
    <mergeCell ref="B68:E68"/>
    <mergeCell ref="B73:C73"/>
    <mergeCell ref="D73:E73"/>
    <mergeCell ref="B65:E65"/>
    <mergeCell ref="B66:E66"/>
    <mergeCell ref="B67:E67"/>
    <mergeCell ref="B61:E61"/>
    <mergeCell ref="B62:E62"/>
    <mergeCell ref="B63:E63"/>
    <mergeCell ref="B64:E64"/>
    <mergeCell ref="B52:E52"/>
    <mergeCell ref="B53:E53"/>
    <mergeCell ref="B54:E54"/>
    <mergeCell ref="B59:E59"/>
    <mergeCell ref="B55:D55"/>
    <mergeCell ref="F59:G59"/>
    <mergeCell ref="B60:E60"/>
    <mergeCell ref="B47:E47"/>
    <mergeCell ref="B48:E48"/>
    <mergeCell ref="B49:E49"/>
    <mergeCell ref="B50:E50"/>
    <mergeCell ref="B51:E51"/>
    <mergeCell ref="B46:E46"/>
    <mergeCell ref="C31:E31"/>
    <mergeCell ref="C32:E32"/>
    <mergeCell ref="C33:E33"/>
    <mergeCell ref="C36:E36"/>
    <mergeCell ref="B37:E37"/>
    <mergeCell ref="B41:E42"/>
    <mergeCell ref="B40:H40"/>
    <mergeCell ref="F41:F42"/>
    <mergeCell ref="G41:H41"/>
    <mergeCell ref="B43:E43"/>
    <mergeCell ref="B44:E44"/>
    <mergeCell ref="B45:E45"/>
    <mergeCell ref="AF17:AF18"/>
    <mergeCell ref="C18:E18"/>
    <mergeCell ref="C19:E19"/>
    <mergeCell ref="C20:E20"/>
    <mergeCell ref="C21:E21"/>
    <mergeCell ref="C22:E22"/>
    <mergeCell ref="C10:C11"/>
    <mergeCell ref="D10:E10"/>
    <mergeCell ref="D11:E11"/>
    <mergeCell ref="B12:E12"/>
    <mergeCell ref="B16:AE16"/>
    <mergeCell ref="B17:B18"/>
    <mergeCell ref="C17:E17"/>
    <mergeCell ref="C8:C9"/>
    <mergeCell ref="D8:E8"/>
    <mergeCell ref="D9:E9"/>
    <mergeCell ref="D4:E4"/>
    <mergeCell ref="C5:C7"/>
    <mergeCell ref="D5:E5"/>
    <mergeCell ref="D6:E6"/>
    <mergeCell ref="D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Z73"/>
  <sheetViews>
    <sheetView showGridLines="0" topLeftCell="A35" workbookViewId="0">
      <selection activeCell="N43" sqref="N43:N45"/>
    </sheetView>
  </sheetViews>
  <sheetFormatPr defaultRowHeight="14.25"/>
  <cols>
    <col min="2" max="4" width="10.375" customWidth="1"/>
    <col min="5" max="5" width="32.125" customWidth="1"/>
    <col min="6" max="6" width="14.75" customWidth="1"/>
    <col min="7" max="7" width="16.125" customWidth="1"/>
    <col min="8" max="8" width="17.125" customWidth="1"/>
    <col min="9" max="9" width="18" customWidth="1"/>
    <col min="10" max="10" width="17.375" customWidth="1"/>
    <col min="11" max="11" width="17.75" customWidth="1"/>
    <col min="12" max="12" width="15.125" customWidth="1"/>
    <col min="13" max="13" width="20.625" customWidth="1"/>
    <col min="14" max="14" width="19.125" customWidth="1"/>
    <col min="15" max="15" width="16.75" customWidth="1"/>
    <col min="16" max="16" width="14.25" customWidth="1"/>
    <col min="17" max="17" width="17.375" bestFit="1" customWidth="1"/>
    <col min="18" max="18" width="11.375" customWidth="1"/>
    <col min="19" max="19" width="17.25" customWidth="1"/>
    <col min="20" max="20" width="14.375" customWidth="1"/>
    <col min="21" max="21" width="16.875" customWidth="1"/>
    <col min="22" max="22" width="16.375" customWidth="1"/>
    <col min="23" max="23" width="17" customWidth="1"/>
    <col min="24" max="24" width="16.875" customWidth="1"/>
    <col min="25" max="25" width="16.75" customWidth="1"/>
    <col min="26" max="26" width="24.125" customWidth="1"/>
    <col min="27" max="48" width="11.375" customWidth="1"/>
    <col min="49" max="49" width="12" customWidth="1"/>
  </cols>
  <sheetData>
    <row r="1" spans="2:26" ht="21">
      <c r="C1" s="1" t="s">
        <v>0</v>
      </c>
      <c r="D1" s="1"/>
      <c r="E1" s="1"/>
      <c r="F1" s="2"/>
      <c r="G1" s="2"/>
    </row>
    <row r="3" spans="2:26" ht="15">
      <c r="B3" s="3" t="s">
        <v>1</v>
      </c>
      <c r="C3" s="3"/>
      <c r="D3" s="3"/>
      <c r="E3" s="2"/>
      <c r="F3" s="2"/>
    </row>
    <row r="4" spans="2:26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6" ht="30" customHeight="1">
      <c r="B5" s="5">
        <v>1</v>
      </c>
      <c r="C5" s="304" t="s">
        <v>6</v>
      </c>
      <c r="D5" s="305" t="s">
        <v>7</v>
      </c>
      <c r="E5" s="305"/>
      <c r="F5" s="6"/>
    </row>
    <row r="6" spans="2:26" ht="30" customHeight="1">
      <c r="B6" s="5">
        <v>2</v>
      </c>
      <c r="C6" s="304"/>
      <c r="D6" s="306" t="s">
        <v>8</v>
      </c>
      <c r="E6" s="307"/>
      <c r="F6" s="6"/>
    </row>
    <row r="7" spans="2:26" ht="21.6" customHeight="1">
      <c r="B7" s="5">
        <v>3</v>
      </c>
      <c r="C7" s="304"/>
      <c r="D7" s="305" t="s">
        <v>9</v>
      </c>
      <c r="E7" s="305"/>
      <c r="F7" s="6"/>
    </row>
    <row r="8" spans="2:26" ht="27.6" customHeight="1">
      <c r="B8" s="5">
        <v>4</v>
      </c>
      <c r="C8" s="304" t="s">
        <v>10</v>
      </c>
      <c r="D8" s="305" t="s">
        <v>11</v>
      </c>
      <c r="E8" s="305"/>
      <c r="F8" s="6"/>
    </row>
    <row r="9" spans="2:26" ht="20.45" customHeight="1">
      <c r="B9" s="5">
        <v>5</v>
      </c>
      <c r="C9" s="304"/>
      <c r="D9" s="305" t="s">
        <v>12</v>
      </c>
      <c r="E9" s="305"/>
      <c r="F9" s="6"/>
    </row>
    <row r="10" spans="2:26" ht="15.6" customHeight="1">
      <c r="B10" s="5">
        <v>6</v>
      </c>
      <c r="C10" s="304" t="s">
        <v>110</v>
      </c>
      <c r="D10" s="306" t="s">
        <v>14</v>
      </c>
      <c r="E10" s="307"/>
      <c r="F10" s="6" t="s">
        <v>111</v>
      </c>
    </row>
    <row r="11" spans="2:26" ht="21" customHeight="1">
      <c r="B11" s="5">
        <v>7</v>
      </c>
      <c r="C11" s="304"/>
      <c r="D11" s="306" t="s">
        <v>15</v>
      </c>
      <c r="E11" s="307"/>
      <c r="F11" s="6">
        <v>20</v>
      </c>
    </row>
    <row r="12" spans="2:26" ht="15">
      <c r="B12" s="317" t="s">
        <v>16</v>
      </c>
      <c r="C12" s="317"/>
      <c r="D12" s="317"/>
      <c r="E12" s="317"/>
      <c r="F12" s="5">
        <v>2025</v>
      </c>
    </row>
    <row r="16" spans="2:26" ht="15">
      <c r="B16" s="42" t="s">
        <v>112</v>
      </c>
      <c r="C16" s="42" t="s">
        <v>113</v>
      </c>
      <c r="D16" s="42" t="s">
        <v>114</v>
      </c>
      <c r="E16" s="42" t="s">
        <v>115</v>
      </c>
      <c r="F16" s="42" t="s">
        <v>116</v>
      </c>
      <c r="G16" s="42" t="s">
        <v>117</v>
      </c>
      <c r="H16" s="42" t="s">
        <v>118</v>
      </c>
      <c r="I16" s="42" t="s">
        <v>119</v>
      </c>
      <c r="J16" s="42" t="s">
        <v>120</v>
      </c>
      <c r="K16" s="42" t="s">
        <v>121</v>
      </c>
      <c r="L16" s="42" t="s">
        <v>122</v>
      </c>
      <c r="M16" s="42" t="s">
        <v>123</v>
      </c>
      <c r="N16" s="42" t="s">
        <v>124</v>
      </c>
      <c r="O16" s="42" t="s">
        <v>125</v>
      </c>
      <c r="P16" s="42" t="s">
        <v>126</v>
      </c>
      <c r="Q16" s="42" t="s">
        <v>127</v>
      </c>
      <c r="R16" s="42" t="s">
        <v>128</v>
      </c>
      <c r="S16" s="42" t="s">
        <v>129</v>
      </c>
      <c r="T16" s="42" t="s">
        <v>130</v>
      </c>
      <c r="U16" s="42" t="s">
        <v>131</v>
      </c>
      <c r="V16" s="42" t="s">
        <v>132</v>
      </c>
      <c r="W16" s="42" t="s">
        <v>133</v>
      </c>
      <c r="X16" s="42" t="s">
        <v>134</v>
      </c>
      <c r="Y16" s="42" t="s">
        <v>135</v>
      </c>
      <c r="Z16" s="63" t="s">
        <v>158</v>
      </c>
    </row>
    <row r="17" spans="2:26" ht="14.45" customHeight="1">
      <c r="B17" s="42" t="s">
        <v>17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0</v>
      </c>
    </row>
    <row r="18" spans="2:26" ht="15.6" customHeight="1">
      <c r="B18" s="43" t="s">
        <v>2</v>
      </c>
      <c r="C18" s="45" t="s">
        <v>18</v>
      </c>
      <c r="D18" s="46"/>
      <c r="E18" s="47"/>
      <c r="F18" s="4" t="s">
        <v>136</v>
      </c>
      <c r="G18" s="4" t="s">
        <v>137</v>
      </c>
      <c r="H18" s="4" t="s">
        <v>138</v>
      </c>
      <c r="I18" s="4" t="s">
        <v>139</v>
      </c>
      <c r="J18" s="4" t="s">
        <v>140</v>
      </c>
      <c r="K18" s="4" t="s">
        <v>141</v>
      </c>
      <c r="L18" s="4" t="s">
        <v>142</v>
      </c>
      <c r="M18" s="4" t="s">
        <v>143</v>
      </c>
      <c r="N18" s="4" t="s">
        <v>144</v>
      </c>
      <c r="O18" s="4" t="s">
        <v>145</v>
      </c>
      <c r="P18" s="4" t="s">
        <v>146</v>
      </c>
      <c r="Q18" s="4" t="s">
        <v>147</v>
      </c>
      <c r="R18" s="4" t="s">
        <v>148</v>
      </c>
      <c r="S18" s="4" t="s">
        <v>149</v>
      </c>
      <c r="T18" s="4" t="s">
        <v>109</v>
      </c>
      <c r="U18" s="4" t="s">
        <v>150</v>
      </c>
      <c r="V18" s="4" t="s">
        <v>151</v>
      </c>
      <c r="W18" s="59" t="s">
        <v>152</v>
      </c>
      <c r="X18" s="4" t="s">
        <v>153</v>
      </c>
      <c r="Y18" s="4" t="s">
        <v>154</v>
      </c>
      <c r="Z18" s="62"/>
    </row>
    <row r="19" spans="2:26" ht="18.75">
      <c r="B19" s="44"/>
      <c r="C19" s="39" t="s">
        <v>21</v>
      </c>
      <c r="D19" s="40"/>
      <c r="E19" s="41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62"/>
    </row>
    <row r="20" spans="2:26" ht="19.5" thickBot="1">
      <c r="B20" s="7">
        <v>1</v>
      </c>
      <c r="C20" s="8" t="s">
        <v>22</v>
      </c>
      <c r="D20" s="9"/>
      <c r="E20" s="10"/>
      <c r="F20" s="11">
        <v>395000</v>
      </c>
      <c r="G20" s="11">
        <v>2280000</v>
      </c>
      <c r="H20" s="11">
        <v>3100000</v>
      </c>
      <c r="I20" s="11">
        <v>2425000</v>
      </c>
      <c r="J20" s="11">
        <v>2425000</v>
      </c>
      <c r="K20" s="11">
        <v>2425000</v>
      </c>
      <c r="L20" s="11">
        <v>450000</v>
      </c>
      <c r="M20" s="11">
        <v>2832000</v>
      </c>
      <c r="N20" s="11">
        <v>3100000</v>
      </c>
      <c r="O20" s="11">
        <v>8065000</v>
      </c>
      <c r="P20" s="11">
        <v>26853</v>
      </c>
      <c r="Q20" s="11">
        <v>600000</v>
      </c>
      <c r="R20" s="11">
        <v>0</v>
      </c>
      <c r="S20" s="11">
        <v>2102000</v>
      </c>
      <c r="T20" s="11">
        <v>98000</v>
      </c>
      <c r="U20" s="11">
        <v>100000</v>
      </c>
      <c r="V20" s="11">
        <v>100000</v>
      </c>
      <c r="W20" s="11">
        <v>2543000</v>
      </c>
      <c r="X20" s="11">
        <v>3297454</v>
      </c>
      <c r="Y20" s="11">
        <v>3297454</v>
      </c>
      <c r="Z20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39661761</v>
      </c>
    </row>
    <row r="21" spans="2:26" ht="19.5" thickBot="1">
      <c r="B21" s="7">
        <v>2</v>
      </c>
      <c r="C21" s="8" t="s">
        <v>23</v>
      </c>
      <c r="D21" s="9"/>
      <c r="E21" s="10"/>
      <c r="F21" s="11">
        <v>259823</v>
      </c>
      <c r="G21" s="11">
        <v>170000</v>
      </c>
      <c r="H21" s="11">
        <v>230000</v>
      </c>
      <c r="I21" s="11">
        <v>240000</v>
      </c>
      <c r="J21" s="11">
        <v>240000</v>
      </c>
      <c r="K21" s="11">
        <v>240000</v>
      </c>
      <c r="L21" s="11">
        <v>230000</v>
      </c>
      <c r="M21" s="11">
        <v>1530000</v>
      </c>
      <c r="N21" s="11">
        <v>1595000</v>
      </c>
      <c r="O21" s="11">
        <v>192000</v>
      </c>
      <c r="P21" s="11">
        <v>138000</v>
      </c>
      <c r="Q21" s="11">
        <v>412525</v>
      </c>
      <c r="R21" s="11">
        <v>0</v>
      </c>
      <c r="S21" s="11">
        <v>36000</v>
      </c>
      <c r="T21" s="11">
        <v>93000</v>
      </c>
      <c r="U21" s="11">
        <v>150000</v>
      </c>
      <c r="V21" s="11">
        <v>100000</v>
      </c>
      <c r="W21" s="11">
        <v>24800</v>
      </c>
      <c r="X21" s="11">
        <v>3837000</v>
      </c>
      <c r="Y21" s="11">
        <v>3837000</v>
      </c>
      <c r="Z21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13555148</v>
      </c>
    </row>
    <row r="22" spans="2:26" ht="19.5" thickBot="1">
      <c r="B22" s="7">
        <v>3</v>
      </c>
      <c r="C22" s="8" t="s">
        <v>24</v>
      </c>
      <c r="D22" s="9"/>
      <c r="E22" s="10"/>
      <c r="F22" s="11">
        <v>688500</v>
      </c>
      <c r="G22" s="11">
        <v>480000</v>
      </c>
      <c r="H22" s="11">
        <v>340000</v>
      </c>
      <c r="I22" s="11">
        <v>605000</v>
      </c>
      <c r="J22" s="11">
        <v>605000</v>
      </c>
      <c r="K22" s="11">
        <v>0</v>
      </c>
      <c r="L22" s="11">
        <v>340000</v>
      </c>
      <c r="M22" s="11">
        <v>880000</v>
      </c>
      <c r="N22" s="11">
        <v>39435000</v>
      </c>
      <c r="O22" s="11">
        <v>770000</v>
      </c>
      <c r="P22" s="11">
        <v>380000</v>
      </c>
      <c r="Q22" s="11">
        <v>7001230</v>
      </c>
      <c r="R22" s="11">
        <v>0</v>
      </c>
      <c r="S22" s="11">
        <v>3317000</v>
      </c>
      <c r="T22" s="11">
        <v>102000</v>
      </c>
      <c r="U22" s="11">
        <v>250000</v>
      </c>
      <c r="V22" s="11">
        <v>100000</v>
      </c>
      <c r="W22" s="11">
        <v>4065000</v>
      </c>
      <c r="X22" s="11">
        <v>3642220</v>
      </c>
      <c r="Y22" s="11">
        <v>3642220</v>
      </c>
      <c r="Z22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66643170</v>
      </c>
    </row>
    <row r="23" spans="2:26" ht="19.5" thickBot="1">
      <c r="B23" s="7">
        <v>4</v>
      </c>
      <c r="C23" s="8" t="s">
        <v>25</v>
      </c>
      <c r="D23" s="9"/>
      <c r="E23" s="10"/>
      <c r="F23" s="11"/>
      <c r="G23" s="11">
        <f t="shared" ref="G23:R23" si="0">SUM(G24:G31)</f>
        <v>1117000</v>
      </c>
      <c r="H23" s="11">
        <v>378000</v>
      </c>
      <c r="I23" s="11"/>
      <c r="J23" s="11"/>
      <c r="K23" s="11"/>
      <c r="L23" s="11">
        <v>126000</v>
      </c>
      <c r="M23" s="11">
        <v>6983500</v>
      </c>
      <c r="N23" s="11">
        <v>6003000</v>
      </c>
      <c r="O23" s="11">
        <v>784000</v>
      </c>
      <c r="P23" s="11">
        <f t="shared" si="0"/>
        <v>480000</v>
      </c>
      <c r="Q23" s="11">
        <v>3175000</v>
      </c>
      <c r="R23" s="11">
        <f t="shared" si="0"/>
        <v>0</v>
      </c>
      <c r="S23" s="11"/>
      <c r="T23" s="11"/>
      <c r="U23" s="11">
        <v>120000</v>
      </c>
      <c r="V23" s="11">
        <v>150000</v>
      </c>
      <c r="W23" s="11">
        <v>9615600</v>
      </c>
      <c r="X23" s="11">
        <v>200000</v>
      </c>
      <c r="Y23" s="11">
        <v>200000</v>
      </c>
      <c r="Z23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29332100</v>
      </c>
    </row>
    <row r="24" spans="2:26" ht="19.5" thickBot="1">
      <c r="B24" s="13" t="s">
        <v>26</v>
      </c>
      <c r="D24" s="14" t="s">
        <v>27</v>
      </c>
      <c r="E24" s="15"/>
      <c r="F24" s="16">
        <v>264000</v>
      </c>
      <c r="G24" s="16"/>
      <c r="H24" s="16">
        <v>234000</v>
      </c>
      <c r="I24" s="16"/>
      <c r="J24" s="16"/>
      <c r="K24" s="16"/>
      <c r="L24" s="16">
        <v>123000</v>
      </c>
      <c r="M24" s="16">
        <v>3219000</v>
      </c>
      <c r="N24" s="16">
        <v>381000</v>
      </c>
      <c r="O24" s="16">
        <v>16000</v>
      </c>
      <c r="P24" s="16">
        <v>450000</v>
      </c>
      <c r="Q24" s="16">
        <v>3695000</v>
      </c>
      <c r="R24" s="16"/>
      <c r="S24" s="16">
        <v>582000</v>
      </c>
      <c r="T24" s="16">
        <v>200000</v>
      </c>
      <c r="U24" s="16">
        <v>240000</v>
      </c>
      <c r="V24" s="16">
        <v>120000</v>
      </c>
      <c r="W24" s="16">
        <v>156900</v>
      </c>
      <c r="X24" s="16">
        <v>240000</v>
      </c>
      <c r="Y24" s="16">
        <v>240000</v>
      </c>
      <c r="Z24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10160900</v>
      </c>
    </row>
    <row r="25" spans="2:26" ht="19.5" thickBot="1">
      <c r="B25" s="13" t="s">
        <v>28</v>
      </c>
      <c r="D25" s="14" t="s">
        <v>29</v>
      </c>
      <c r="E25" s="15"/>
      <c r="F25" s="16">
        <v>835200</v>
      </c>
      <c r="G25" s="16">
        <v>617000</v>
      </c>
      <c r="H25" s="16">
        <v>120000</v>
      </c>
      <c r="I25" s="16">
        <v>1190000</v>
      </c>
      <c r="J25" s="16">
        <v>1190000</v>
      </c>
      <c r="K25" s="16">
        <v>1190000</v>
      </c>
      <c r="L25" s="16">
        <v>145600</v>
      </c>
      <c r="M25" s="16">
        <v>413900</v>
      </c>
      <c r="N25" s="16">
        <v>908000</v>
      </c>
      <c r="O25" s="16"/>
      <c r="P25" s="16"/>
      <c r="Q25" s="16"/>
      <c r="R25" s="16"/>
      <c r="S25" s="16">
        <v>244500</v>
      </c>
      <c r="T25" s="16">
        <v>290000</v>
      </c>
      <c r="U25" s="16">
        <v>150000</v>
      </c>
      <c r="V25" s="16">
        <v>170000</v>
      </c>
      <c r="W25" s="16">
        <v>2884400</v>
      </c>
      <c r="X25" s="16">
        <v>4505000</v>
      </c>
      <c r="Y25" s="16">
        <v>4505000</v>
      </c>
      <c r="Z25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19358600</v>
      </c>
    </row>
    <row r="26" spans="2:26" ht="19.5" thickBot="1">
      <c r="B26" s="13" t="s">
        <v>30</v>
      </c>
      <c r="D26" s="14" t="s">
        <v>31</v>
      </c>
      <c r="E26" s="15"/>
      <c r="F26" s="16"/>
      <c r="G26" s="16"/>
      <c r="H26" s="60">
        <v>270000</v>
      </c>
      <c r="I26" s="16">
        <v>319000</v>
      </c>
      <c r="J26" s="16">
        <v>319000</v>
      </c>
      <c r="K26" s="16">
        <v>319000</v>
      </c>
      <c r="L26" s="16">
        <v>234000</v>
      </c>
      <c r="M26" s="16">
        <v>738000</v>
      </c>
      <c r="N26" s="16">
        <v>100000</v>
      </c>
      <c r="O26" s="16"/>
      <c r="P26" s="16"/>
      <c r="Q26" s="16"/>
      <c r="R26" s="16"/>
      <c r="S26" s="16"/>
      <c r="T26" s="16"/>
      <c r="U26" s="16">
        <v>450000</v>
      </c>
      <c r="V26" s="16">
        <v>140000</v>
      </c>
      <c r="W26" s="16">
        <v>439400</v>
      </c>
      <c r="X26" s="16">
        <v>300000</v>
      </c>
      <c r="Y26" s="16">
        <v>300000</v>
      </c>
      <c r="Z26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3928400</v>
      </c>
    </row>
    <row r="27" spans="2:26" ht="19.5" thickBot="1">
      <c r="B27" s="13" t="s">
        <v>32</v>
      </c>
      <c r="D27" s="14" t="s">
        <v>33</v>
      </c>
      <c r="E27" s="15"/>
      <c r="F27" s="16">
        <v>98000</v>
      </c>
      <c r="G27" s="16">
        <v>180000</v>
      </c>
      <c r="H27" s="16">
        <v>26000</v>
      </c>
      <c r="I27" s="16"/>
      <c r="J27" s="16"/>
      <c r="K27" s="16"/>
      <c r="L27" s="16">
        <v>134500</v>
      </c>
      <c r="M27" s="16">
        <v>470000</v>
      </c>
      <c r="N27" s="16">
        <v>212000</v>
      </c>
      <c r="O27" s="16"/>
      <c r="P27" s="16"/>
      <c r="Q27" s="16"/>
      <c r="R27" s="16"/>
      <c r="S27" s="16">
        <v>359000</v>
      </c>
      <c r="T27" s="16"/>
      <c r="U27" s="16">
        <v>345000</v>
      </c>
      <c r="V27" s="16">
        <v>123000</v>
      </c>
      <c r="W27" s="16">
        <v>395000</v>
      </c>
      <c r="X27" s="16">
        <v>24000</v>
      </c>
      <c r="Y27" s="16">
        <v>24000</v>
      </c>
      <c r="Z27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2390500</v>
      </c>
    </row>
    <row r="28" spans="2:26" ht="19.5" thickBot="1">
      <c r="B28" s="13" t="s">
        <v>34</v>
      </c>
      <c r="D28" s="14" t="s">
        <v>35</v>
      </c>
      <c r="E28" s="15"/>
      <c r="F28" s="16">
        <v>200000</v>
      </c>
      <c r="G28" s="16">
        <v>120000</v>
      </c>
      <c r="H28" s="16">
        <v>34000</v>
      </c>
      <c r="I28" s="16">
        <v>125400</v>
      </c>
      <c r="J28" s="16">
        <v>125400</v>
      </c>
      <c r="K28" s="16">
        <v>125400</v>
      </c>
      <c r="L28" s="16"/>
      <c r="M28" s="16">
        <v>395000</v>
      </c>
      <c r="N28" s="16">
        <v>36000</v>
      </c>
      <c r="O28" s="16">
        <v>36000</v>
      </c>
      <c r="P28" s="16">
        <v>30000</v>
      </c>
      <c r="Q28" s="16"/>
      <c r="R28" s="16"/>
      <c r="S28" s="16">
        <v>60000</v>
      </c>
      <c r="T28" s="16">
        <v>23000</v>
      </c>
      <c r="U28" s="16">
        <v>123000</v>
      </c>
      <c r="V28" s="16">
        <v>123000</v>
      </c>
      <c r="W28" s="16">
        <v>110200</v>
      </c>
      <c r="X28" s="16">
        <v>186000</v>
      </c>
      <c r="Y28" s="16">
        <v>186000</v>
      </c>
      <c r="Z28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2038400</v>
      </c>
    </row>
    <row r="29" spans="2:26" ht="19.5" thickBot="1">
      <c r="B29" s="13" t="s">
        <v>36</v>
      </c>
      <c r="D29" s="14" t="s">
        <v>37</v>
      </c>
      <c r="E29" s="15"/>
      <c r="F29" s="16">
        <v>200000</v>
      </c>
      <c r="G29" s="16"/>
      <c r="H29" s="16">
        <v>190000</v>
      </c>
      <c r="I29" s="16"/>
      <c r="J29" s="16"/>
      <c r="K29" s="16"/>
      <c r="L29" s="16"/>
      <c r="M29" s="16"/>
      <c r="N29" s="16">
        <v>78000</v>
      </c>
      <c r="O29" s="16">
        <v>20000</v>
      </c>
      <c r="P29" s="16"/>
      <c r="Q29" s="16"/>
      <c r="R29" s="16"/>
      <c r="S29" s="16"/>
      <c r="T29" s="16"/>
      <c r="U29" s="16">
        <v>23000</v>
      </c>
      <c r="V29" s="16">
        <v>210000</v>
      </c>
      <c r="W29" s="16">
        <v>827500</v>
      </c>
      <c r="X29" s="16">
        <v>240000</v>
      </c>
      <c r="Y29" s="16">
        <v>240000</v>
      </c>
      <c r="Z29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2028500</v>
      </c>
    </row>
    <row r="30" spans="2:26" ht="19.5" thickBot="1">
      <c r="B30" s="13"/>
      <c r="D30" s="14" t="s">
        <v>38</v>
      </c>
      <c r="E30" s="15"/>
      <c r="F30" s="16">
        <v>200000</v>
      </c>
      <c r="G30" s="16">
        <v>200000</v>
      </c>
      <c r="H30" s="16">
        <v>123000</v>
      </c>
      <c r="I30" s="16">
        <v>1200000</v>
      </c>
      <c r="J30" s="16">
        <v>1200000</v>
      </c>
      <c r="K30" s="16">
        <v>1200000</v>
      </c>
      <c r="L30" s="16">
        <v>236700</v>
      </c>
      <c r="M30" s="16">
        <v>1000000</v>
      </c>
      <c r="N30" s="16"/>
      <c r="O30" s="16"/>
      <c r="P30" s="16"/>
      <c r="Q30" s="16"/>
      <c r="R30" s="16"/>
      <c r="S30" s="16">
        <v>2420000</v>
      </c>
      <c r="T30" s="16"/>
      <c r="U30" s="16">
        <v>123000</v>
      </c>
      <c r="V30" s="16">
        <v>123000</v>
      </c>
      <c r="W30" s="16">
        <v>34000</v>
      </c>
      <c r="X30" s="16">
        <v>186000</v>
      </c>
      <c r="Y30" s="16">
        <v>186000</v>
      </c>
      <c r="Z30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8431700</v>
      </c>
    </row>
    <row r="31" spans="2:26" ht="19.5" thickBot="1">
      <c r="B31" s="13" t="s">
        <v>39</v>
      </c>
      <c r="D31" s="14" t="s">
        <v>40</v>
      </c>
      <c r="E31" s="15"/>
      <c r="F31" s="16"/>
      <c r="G31" s="16"/>
      <c r="H31" s="16"/>
      <c r="I31" s="16"/>
      <c r="J31" s="16"/>
      <c r="K31" s="16"/>
      <c r="L31" s="16">
        <v>340987</v>
      </c>
      <c r="M31" s="16">
        <v>747500</v>
      </c>
      <c r="N31" s="16">
        <v>484000</v>
      </c>
      <c r="O31" s="16"/>
      <c r="P31" s="16"/>
      <c r="Q31" s="16"/>
      <c r="R31" s="16"/>
      <c r="S31" s="16"/>
      <c r="T31" s="16"/>
      <c r="U31" s="16">
        <v>240000</v>
      </c>
      <c r="V31" s="16">
        <v>120000</v>
      </c>
      <c r="W31" s="16">
        <v>103500</v>
      </c>
      <c r="X31" s="16">
        <v>540000</v>
      </c>
      <c r="Y31" s="16">
        <v>540000</v>
      </c>
      <c r="Z31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3115987</v>
      </c>
    </row>
    <row r="32" spans="2:26" ht="19.5" thickBot="1">
      <c r="B32" s="7">
        <v>5</v>
      </c>
      <c r="C32" s="8" t="s">
        <v>41</v>
      </c>
      <c r="D32" s="9"/>
      <c r="E32" s="10"/>
      <c r="F32" s="11">
        <v>280000</v>
      </c>
      <c r="G32" s="11">
        <v>550000</v>
      </c>
      <c r="H32" s="11">
        <v>340000</v>
      </c>
      <c r="I32" s="11">
        <v>700000</v>
      </c>
      <c r="J32" s="11">
        <v>700000</v>
      </c>
      <c r="K32" s="11">
        <v>700000</v>
      </c>
      <c r="L32" s="11">
        <v>345000</v>
      </c>
      <c r="M32" s="11">
        <v>700700</v>
      </c>
      <c r="N32" s="11">
        <v>375000</v>
      </c>
      <c r="O32" s="11">
        <v>784000</v>
      </c>
      <c r="P32" s="11">
        <v>520000</v>
      </c>
      <c r="Q32" s="11">
        <v>234000</v>
      </c>
      <c r="R32" s="11">
        <v>0</v>
      </c>
      <c r="S32" s="11">
        <v>150000</v>
      </c>
      <c r="T32" s="11">
        <v>0</v>
      </c>
      <c r="U32" s="11">
        <v>230000</v>
      </c>
      <c r="V32" s="11">
        <v>340000</v>
      </c>
      <c r="W32" s="11">
        <v>103500</v>
      </c>
      <c r="X32" s="11">
        <v>7424000</v>
      </c>
      <c r="Y32" s="11">
        <v>7424000</v>
      </c>
      <c r="Z32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21900200</v>
      </c>
    </row>
    <row r="33" spans="2:26" ht="19.5" thickBot="1">
      <c r="B33" s="7">
        <v>6</v>
      </c>
      <c r="C33" s="8" t="s">
        <v>42</v>
      </c>
      <c r="D33" s="9"/>
      <c r="E33" s="10"/>
      <c r="F33" s="11">
        <v>180000</v>
      </c>
      <c r="G33" s="11">
        <v>1200000</v>
      </c>
      <c r="H33" s="11">
        <v>436700</v>
      </c>
      <c r="I33" s="11">
        <v>1000000</v>
      </c>
      <c r="J33" s="11">
        <v>1000000</v>
      </c>
      <c r="K33" s="11">
        <v>1000000</v>
      </c>
      <c r="L33" s="11">
        <v>134000</v>
      </c>
      <c r="M33" s="11">
        <v>950000</v>
      </c>
      <c r="N33" s="11">
        <v>140500</v>
      </c>
      <c r="O33" s="11">
        <v>0</v>
      </c>
      <c r="P33" s="11">
        <v>0</v>
      </c>
      <c r="Q33" s="11">
        <v>345000</v>
      </c>
      <c r="R33" s="11">
        <v>0</v>
      </c>
      <c r="S33" s="11">
        <v>150000</v>
      </c>
      <c r="T33" s="11">
        <v>0</v>
      </c>
      <c r="U33" s="11">
        <v>278000</v>
      </c>
      <c r="V33" s="11">
        <v>123000</v>
      </c>
      <c r="W33" s="11">
        <v>715400</v>
      </c>
      <c r="X33" s="11">
        <v>8041300</v>
      </c>
      <c r="Y33" s="11">
        <v>8041300</v>
      </c>
      <c r="Z33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23735200</v>
      </c>
    </row>
    <row r="34" spans="2:26" ht="19.5" thickBot="1">
      <c r="B34" s="7">
        <v>7</v>
      </c>
      <c r="C34" s="8" t="s">
        <v>43</v>
      </c>
      <c r="D34" s="9"/>
      <c r="E34" s="10"/>
      <c r="F34" s="11"/>
      <c r="G34" s="11">
        <v>1030000</v>
      </c>
      <c r="H34" s="11">
        <v>234000</v>
      </c>
      <c r="I34" s="11">
        <v>86000</v>
      </c>
      <c r="J34" s="11">
        <v>86000</v>
      </c>
      <c r="K34" s="11">
        <v>86000</v>
      </c>
      <c r="L34" s="11">
        <v>234000</v>
      </c>
      <c r="M34" s="11">
        <v>1870000</v>
      </c>
      <c r="N34" s="11">
        <v>1200000</v>
      </c>
      <c r="O34" s="11">
        <v>400000</v>
      </c>
      <c r="P34" s="11">
        <v>210000</v>
      </c>
      <c r="Q34" s="11">
        <v>246000</v>
      </c>
      <c r="R34" s="11">
        <v>0</v>
      </c>
      <c r="S34" s="11">
        <v>200000</v>
      </c>
      <c r="T34" s="11">
        <v>54000</v>
      </c>
      <c r="U34" s="11">
        <v>345000</v>
      </c>
      <c r="V34" s="11">
        <v>235000</v>
      </c>
      <c r="W34" s="11">
        <v>211800</v>
      </c>
      <c r="X34" s="11">
        <v>765000</v>
      </c>
      <c r="Y34" s="11">
        <v>765000</v>
      </c>
      <c r="Z34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8257800</v>
      </c>
    </row>
    <row r="35" spans="2:26" ht="19.5" thickBot="1">
      <c r="B35" s="7">
        <v>8</v>
      </c>
      <c r="C35" s="8" t="s">
        <v>44</v>
      </c>
      <c r="D35" s="9"/>
      <c r="E35" s="10"/>
      <c r="F35" s="11">
        <v>87000</v>
      </c>
      <c r="G35" s="11">
        <v>184000</v>
      </c>
      <c r="H35" s="11">
        <v>245000</v>
      </c>
      <c r="I35" s="11">
        <v>240000</v>
      </c>
      <c r="J35" s="11">
        <v>240000</v>
      </c>
      <c r="K35" s="11">
        <v>240000</v>
      </c>
      <c r="L35" s="11">
        <v>780340</v>
      </c>
      <c r="M35" s="11">
        <v>418000</v>
      </c>
      <c r="N35" s="11">
        <v>740000</v>
      </c>
      <c r="O35" s="11">
        <v>100000</v>
      </c>
      <c r="P35" s="11">
        <v>180000</v>
      </c>
      <c r="Q35" s="11">
        <v>1230000</v>
      </c>
      <c r="R35" s="11">
        <v>0</v>
      </c>
      <c r="S35" s="11">
        <v>100000</v>
      </c>
      <c r="T35" s="11">
        <v>0</v>
      </c>
      <c r="U35" s="11">
        <v>760000</v>
      </c>
      <c r="V35" s="11">
        <v>165000</v>
      </c>
      <c r="W35" s="11">
        <v>443700</v>
      </c>
      <c r="X35" s="11">
        <v>1010000</v>
      </c>
      <c r="Y35" s="11">
        <v>1010000</v>
      </c>
      <c r="Z35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8173040</v>
      </c>
    </row>
    <row r="36" spans="2:26" ht="19.5" thickBot="1">
      <c r="B36" s="7">
        <v>9</v>
      </c>
      <c r="C36" s="8" t="s">
        <v>45</v>
      </c>
      <c r="D36" s="9"/>
      <c r="E36" s="10"/>
      <c r="F36" s="11">
        <v>570000</v>
      </c>
      <c r="G36" s="11">
        <v>0</v>
      </c>
      <c r="H36" s="11">
        <v>231000</v>
      </c>
      <c r="I36" s="11">
        <v>0</v>
      </c>
      <c r="J36" s="11">
        <v>0</v>
      </c>
      <c r="K36" s="11">
        <v>0</v>
      </c>
      <c r="L36" s="11">
        <v>348970</v>
      </c>
      <c r="M36" s="11">
        <v>978000</v>
      </c>
      <c r="N36" s="11">
        <v>262400</v>
      </c>
      <c r="O36" s="11">
        <v>10700</v>
      </c>
      <c r="P36" s="11">
        <v>16000</v>
      </c>
      <c r="Q36" s="11">
        <v>234000</v>
      </c>
      <c r="R36" s="11">
        <v>0</v>
      </c>
      <c r="S36" s="11">
        <v>1386000</v>
      </c>
      <c r="T36" s="11">
        <v>0</v>
      </c>
      <c r="U36" s="11">
        <v>234000</v>
      </c>
      <c r="V36" s="11">
        <v>230889</v>
      </c>
      <c r="W36" s="11">
        <v>15252</v>
      </c>
      <c r="X36" s="11">
        <v>134000</v>
      </c>
      <c r="Y36" s="11">
        <v>134000</v>
      </c>
      <c r="Z36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4785211</v>
      </c>
    </row>
    <row r="37" spans="2:26" ht="39" customHeight="1">
      <c r="B37" s="7">
        <v>10</v>
      </c>
      <c r="C37" s="8" t="s">
        <v>46</v>
      </c>
      <c r="D37" s="9"/>
      <c r="E37" s="10"/>
      <c r="F37" s="18">
        <v>300000</v>
      </c>
      <c r="G37" s="18">
        <v>480000</v>
      </c>
      <c r="H37" s="18">
        <v>245000</v>
      </c>
      <c r="I37" s="18">
        <v>0</v>
      </c>
      <c r="J37" s="18">
        <v>0</v>
      </c>
      <c r="K37" s="18">
        <v>0</v>
      </c>
      <c r="L37" s="18">
        <v>234000</v>
      </c>
      <c r="M37" s="18">
        <v>1864300</v>
      </c>
      <c r="N37" s="18">
        <v>13100</v>
      </c>
      <c r="O37" s="18">
        <v>720000</v>
      </c>
      <c r="P37" s="18">
        <v>740000</v>
      </c>
      <c r="Q37" s="18">
        <v>560000</v>
      </c>
      <c r="R37" s="18">
        <v>0</v>
      </c>
      <c r="S37" s="18">
        <v>240000</v>
      </c>
      <c r="T37" s="18">
        <v>0</v>
      </c>
      <c r="U37" s="18">
        <v>234000</v>
      </c>
      <c r="V37" s="18">
        <v>230000</v>
      </c>
      <c r="W37" s="18">
        <v>225200</v>
      </c>
      <c r="X37" s="18">
        <v>1200000</v>
      </c>
      <c r="Y37" s="18">
        <v>0</v>
      </c>
      <c r="Z37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7285600</v>
      </c>
    </row>
    <row r="38" spans="2:26" ht="18.75">
      <c r="B38" s="43" t="s">
        <v>20</v>
      </c>
      <c r="C38" s="43"/>
      <c r="D38" s="43"/>
      <c r="E38" s="43"/>
      <c r="F38" s="61">
        <f>SUM(F20:F23,F32:F37)</f>
        <v>2760323</v>
      </c>
      <c r="G38" s="61">
        <f t="shared" ref="G38:Y38" si="1">SUM(G20:G23,G32:G37)</f>
        <v>7491000</v>
      </c>
      <c r="H38" s="61">
        <f t="shared" si="1"/>
        <v>5779700</v>
      </c>
      <c r="I38" s="61">
        <f t="shared" si="1"/>
        <v>5296000</v>
      </c>
      <c r="J38" s="61">
        <f t="shared" si="1"/>
        <v>5296000</v>
      </c>
      <c r="K38" s="61">
        <f t="shared" si="1"/>
        <v>4691000</v>
      </c>
      <c r="L38" s="61">
        <f t="shared" si="1"/>
        <v>3222310</v>
      </c>
      <c r="M38" s="61">
        <f t="shared" si="1"/>
        <v>19006500</v>
      </c>
      <c r="N38" s="61">
        <f t="shared" si="1"/>
        <v>52864000</v>
      </c>
      <c r="O38" s="61">
        <f t="shared" si="1"/>
        <v>11825700</v>
      </c>
      <c r="P38" s="61">
        <f t="shared" si="1"/>
        <v>2690853</v>
      </c>
      <c r="Q38" s="61">
        <v>12300000</v>
      </c>
      <c r="R38" s="61">
        <f t="shared" si="1"/>
        <v>0</v>
      </c>
      <c r="S38" s="61">
        <f t="shared" si="1"/>
        <v>7681000</v>
      </c>
      <c r="T38" s="61">
        <f t="shared" si="1"/>
        <v>347000</v>
      </c>
      <c r="U38" s="61">
        <f t="shared" si="1"/>
        <v>2701000</v>
      </c>
      <c r="V38" s="61">
        <f t="shared" si="1"/>
        <v>1773889</v>
      </c>
      <c r="W38" s="61">
        <f t="shared" si="1"/>
        <v>17963252</v>
      </c>
      <c r="X38" s="61">
        <f t="shared" si="1"/>
        <v>29550974</v>
      </c>
      <c r="Y38" s="61">
        <f t="shared" si="1"/>
        <v>28350974</v>
      </c>
      <c r="Z38" s="62">
        <f>Table1[[#This Row],[Column24]]+Table1[[#This Row],[Column23]]+Table1[[#This Row],[Column22]]+Table1[[#This Row],[Column21]]+Table1[[#This Row],[Column20]]+Table1[[#This Row],[Column19]]+Table1[[#This Row],[Column18]]+Table1[[#This Row],[Column17]]+Table1[[#This Row],[Column16]]+Table1[[#This Row],[Column15]]+Table1[[#This Row],[Column14]]+Table1[[#This Row],[Column13]]+Table1[[#This Row],[Column12]]+Table1[[#This Row],[Column11]]+Table1[[#This Row],[Column10]]+Table1[[#This Row],[Column9]]+Table1[[#This Row],[Column8]]+Table1[[#This Row],[Column7]]+Table1[[#This Row],[Column6]]+Table1[[#This Row],[Column5]]</f>
        <v>221591475</v>
      </c>
    </row>
    <row r="40" spans="2:26" ht="20.25" thickBot="1">
      <c r="B40" s="19" t="s">
        <v>47</v>
      </c>
      <c r="F40" s="20"/>
      <c r="J40" s="19" t="s">
        <v>48</v>
      </c>
      <c r="N40" s="20"/>
      <c r="R40">
        <v>28000</v>
      </c>
    </row>
    <row r="41" spans="2:26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26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26" ht="15" customHeight="1" thickBot="1">
      <c r="B43" s="298" t="s">
        <v>57</v>
      </c>
      <c r="C43" s="298"/>
      <c r="D43" s="298"/>
      <c r="E43" s="298"/>
      <c r="F43" s="31">
        <v>4</v>
      </c>
      <c r="G43" s="32">
        <v>1</v>
      </c>
      <c r="H43" s="32">
        <v>3</v>
      </c>
      <c r="J43" s="33" t="s">
        <v>155</v>
      </c>
      <c r="K43" s="34"/>
      <c r="L43" s="32">
        <v>4</v>
      </c>
      <c r="M43" s="32">
        <v>4</v>
      </c>
      <c r="N43" s="32">
        <v>2</v>
      </c>
      <c r="O43" s="32"/>
      <c r="P43" s="32"/>
      <c r="Q43" s="32"/>
    </row>
    <row r="44" spans="2:26" ht="15" customHeight="1" thickBot="1">
      <c r="B44" s="298" t="s">
        <v>58</v>
      </c>
      <c r="C44" s="298"/>
      <c r="D44" s="298"/>
      <c r="E44" s="298"/>
      <c r="F44" s="31">
        <v>40</v>
      </c>
      <c r="G44" s="32">
        <v>40</v>
      </c>
      <c r="H44" s="32"/>
      <c r="J44" s="33" t="s">
        <v>156</v>
      </c>
      <c r="K44" s="34"/>
      <c r="L44" s="32">
        <v>6</v>
      </c>
      <c r="M44" s="32">
        <v>6</v>
      </c>
      <c r="N44" s="32">
        <v>0</v>
      </c>
      <c r="O44" s="32"/>
      <c r="P44" s="32"/>
      <c r="Q44" s="32"/>
    </row>
    <row r="45" spans="2:26" ht="15" customHeight="1" thickBot="1">
      <c r="B45" s="298" t="s">
        <v>59</v>
      </c>
      <c r="C45" s="298"/>
      <c r="D45" s="298"/>
      <c r="E45" s="298"/>
      <c r="F45" s="31">
        <v>17</v>
      </c>
      <c r="G45" s="32">
        <v>17</v>
      </c>
      <c r="H45" s="32"/>
      <c r="J45" s="33" t="s">
        <v>157</v>
      </c>
      <c r="K45" s="34"/>
      <c r="L45" s="32">
        <v>77</v>
      </c>
      <c r="M45" s="32">
        <v>77</v>
      </c>
      <c r="N45" s="32">
        <v>1</v>
      </c>
      <c r="O45" s="32"/>
      <c r="P45" s="32"/>
      <c r="Q45" s="32"/>
    </row>
    <row r="46" spans="2:26" ht="15" customHeight="1" thickBot="1">
      <c r="B46" s="298" t="s">
        <v>60</v>
      </c>
      <c r="C46" s="298"/>
      <c r="D46" s="298"/>
      <c r="E46" s="298"/>
      <c r="F46" s="31">
        <v>7</v>
      </c>
      <c r="G46" s="32">
        <v>7</v>
      </c>
      <c r="H46" s="32"/>
      <c r="J46" s="33"/>
      <c r="K46" s="34"/>
      <c r="L46" s="32"/>
      <c r="M46" s="32"/>
      <c r="N46" s="32"/>
      <c r="O46" s="32"/>
      <c r="P46" s="32"/>
      <c r="Q46" s="32"/>
    </row>
    <row r="47" spans="2:26" ht="15" customHeight="1" thickBot="1">
      <c r="B47" s="298" t="s">
        <v>61</v>
      </c>
      <c r="C47" s="298"/>
      <c r="D47" s="298"/>
      <c r="E47" s="298"/>
      <c r="F47" s="31">
        <v>2</v>
      </c>
      <c r="G47" s="32">
        <v>2</v>
      </c>
      <c r="H47" s="32"/>
      <c r="J47" s="364" t="s">
        <v>62</v>
      </c>
      <c r="K47" s="380"/>
      <c r="L47" s="380"/>
      <c r="M47" s="380"/>
      <c r="N47" s="380"/>
      <c r="O47" s="380"/>
      <c r="P47" s="380"/>
      <c r="Q47" s="380"/>
    </row>
    <row r="48" spans="2:26" ht="15" customHeight="1" thickBot="1">
      <c r="B48" s="298" t="s">
        <v>63</v>
      </c>
      <c r="C48" s="298"/>
      <c r="D48" s="298"/>
      <c r="E48" s="298"/>
      <c r="F48" s="31">
        <v>0</v>
      </c>
      <c r="G48" s="32">
        <v>0</v>
      </c>
      <c r="H48" s="32"/>
    </row>
    <row r="49" spans="2:8" ht="15" customHeight="1" thickBot="1">
      <c r="B49" s="298" t="s">
        <v>64</v>
      </c>
      <c r="C49" s="298"/>
      <c r="D49" s="298"/>
      <c r="E49" s="298"/>
      <c r="F49" s="31">
        <v>20</v>
      </c>
      <c r="G49" s="32">
        <v>20</v>
      </c>
      <c r="H49" s="32"/>
    </row>
    <row r="50" spans="2:8" ht="15" customHeight="1" thickBot="1">
      <c r="B50" s="298" t="s">
        <v>65</v>
      </c>
      <c r="C50" s="298"/>
      <c r="D50" s="298"/>
      <c r="E50" s="298"/>
      <c r="F50" s="31">
        <v>2</v>
      </c>
      <c r="G50" s="32">
        <v>2</v>
      </c>
      <c r="H50" s="32"/>
    </row>
    <row r="51" spans="2:8" ht="15" customHeight="1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/>
    </row>
    <row r="52" spans="2:8" ht="15" customHeight="1" thickBot="1">
      <c r="B52" s="298" t="s">
        <v>67</v>
      </c>
      <c r="C52" s="298"/>
      <c r="D52" s="298"/>
      <c r="E52" s="298"/>
      <c r="F52" s="31">
        <v>0</v>
      </c>
      <c r="G52" s="32">
        <v>0</v>
      </c>
      <c r="H52" s="32"/>
    </row>
    <row r="53" spans="2:8" ht="15" customHeight="1" thickBot="1">
      <c r="B53" s="298" t="s">
        <v>68</v>
      </c>
      <c r="C53" s="298"/>
      <c r="D53" s="298"/>
      <c r="E53" s="298"/>
      <c r="F53" s="31">
        <v>0</v>
      </c>
      <c r="G53" s="32">
        <v>0</v>
      </c>
      <c r="H53" s="32"/>
    </row>
    <row r="54" spans="2:8" ht="15" customHeight="1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/>
    </row>
    <row r="58" spans="2:8" ht="15">
      <c r="B58" s="35" t="s">
        <v>70</v>
      </c>
      <c r="C58" s="36"/>
      <c r="D58" s="37"/>
      <c r="E58" s="37"/>
      <c r="F58" s="37"/>
      <c r="G58" s="38"/>
    </row>
    <row r="59" spans="2:8" ht="15">
      <c r="B59" s="326" t="s">
        <v>71</v>
      </c>
      <c r="C59" s="327"/>
      <c r="D59" s="327"/>
      <c r="E59" s="328"/>
      <c r="F59" s="326" t="s">
        <v>72</v>
      </c>
      <c r="G59" s="327"/>
    </row>
    <row r="60" spans="2:8" ht="15">
      <c r="B60" s="333" t="s">
        <v>73</v>
      </c>
      <c r="C60" s="334"/>
      <c r="D60" s="334"/>
      <c r="E60" s="335"/>
      <c r="F60" s="381">
        <v>37500000</v>
      </c>
      <c r="G60" s="382"/>
    </row>
    <row r="61" spans="2:8" ht="15">
      <c r="B61" s="333" t="s">
        <v>74</v>
      </c>
      <c r="C61" s="334"/>
      <c r="D61" s="334"/>
      <c r="E61" s="335"/>
      <c r="F61" s="381">
        <v>37500000000</v>
      </c>
      <c r="G61" s="382"/>
    </row>
    <row r="62" spans="2:8" ht="15">
      <c r="B62" s="333" t="s">
        <v>75</v>
      </c>
      <c r="C62" s="334"/>
      <c r="D62" s="334"/>
      <c r="E62" s="335"/>
      <c r="F62" s="381"/>
      <c r="G62" s="382"/>
    </row>
    <row r="63" spans="2:8" ht="15">
      <c r="B63" s="333" t="s">
        <v>76</v>
      </c>
      <c r="C63" s="334"/>
      <c r="D63" s="334"/>
      <c r="E63" s="335"/>
      <c r="F63" s="381"/>
      <c r="G63" s="382"/>
    </row>
    <row r="64" spans="2:8" ht="15">
      <c r="B64" s="333" t="s">
        <v>77</v>
      </c>
      <c r="C64" s="334"/>
      <c r="D64" s="334"/>
      <c r="E64" s="335"/>
      <c r="F64" s="381">
        <v>200000000</v>
      </c>
      <c r="G64" s="382"/>
    </row>
    <row r="65" spans="2:7" ht="15">
      <c r="B65" s="333" t="s">
        <v>78</v>
      </c>
      <c r="C65" s="334"/>
      <c r="D65" s="334"/>
      <c r="E65" s="335"/>
      <c r="F65" s="381"/>
      <c r="G65" s="382"/>
    </row>
    <row r="66" spans="2:7" ht="15">
      <c r="B66" s="333" t="s">
        <v>79</v>
      </c>
      <c r="C66" s="334"/>
      <c r="D66" s="334"/>
      <c r="E66" s="335"/>
      <c r="F66" s="381"/>
      <c r="G66" s="382"/>
    </row>
    <row r="67" spans="2:7" ht="15">
      <c r="B67" s="333" t="s">
        <v>80</v>
      </c>
      <c r="C67" s="334"/>
      <c r="D67" s="334"/>
      <c r="E67" s="335"/>
      <c r="F67" s="381"/>
      <c r="G67" s="382"/>
    </row>
    <row r="68" spans="2:7" ht="15">
      <c r="B68" s="326" t="s">
        <v>62</v>
      </c>
      <c r="C68" s="327"/>
      <c r="D68" s="327"/>
      <c r="E68" s="328"/>
      <c r="F68" s="381">
        <v>432500000</v>
      </c>
      <c r="G68" s="382"/>
    </row>
    <row r="73" spans="2:7" ht="42" hidden="1" customHeight="1">
      <c r="B73" s="329" t="s">
        <v>81</v>
      </c>
      <c r="C73" s="330"/>
      <c r="D73" s="331" t="e">
        <f>F68-#REF!</f>
        <v>#REF!</v>
      </c>
      <c r="E73" s="332"/>
    </row>
  </sheetData>
  <mergeCells count="50">
    <mergeCell ref="B67:E67"/>
    <mergeCell ref="F67:G67"/>
    <mergeCell ref="B68:E68"/>
    <mergeCell ref="F68:G68"/>
    <mergeCell ref="B73:C73"/>
    <mergeCell ref="D73:E73"/>
    <mergeCell ref="B64:E64"/>
    <mergeCell ref="F64:G64"/>
    <mergeCell ref="B65:E65"/>
    <mergeCell ref="F65:G65"/>
    <mergeCell ref="B66:E66"/>
    <mergeCell ref="F66:G66"/>
    <mergeCell ref="B61:E61"/>
    <mergeCell ref="F61:G61"/>
    <mergeCell ref="B62:E62"/>
    <mergeCell ref="F62:G62"/>
    <mergeCell ref="B63:E63"/>
    <mergeCell ref="F63:G63"/>
    <mergeCell ref="B53:E53"/>
    <mergeCell ref="B54:E54"/>
    <mergeCell ref="B59:E59"/>
    <mergeCell ref="F59:G59"/>
    <mergeCell ref="B60:E60"/>
    <mergeCell ref="F60:G60"/>
    <mergeCell ref="J47:Q47"/>
    <mergeCell ref="B48:E48"/>
    <mergeCell ref="B49:E49"/>
    <mergeCell ref="B50:E50"/>
    <mergeCell ref="B51:E51"/>
    <mergeCell ref="B52:E52"/>
    <mergeCell ref="G41:H41"/>
    <mergeCell ref="B43:E43"/>
    <mergeCell ref="B44:E44"/>
    <mergeCell ref="B45:E45"/>
    <mergeCell ref="B46:E46"/>
    <mergeCell ref="B47:E47"/>
    <mergeCell ref="F41:F42"/>
    <mergeCell ref="C10:C11"/>
    <mergeCell ref="D10:E10"/>
    <mergeCell ref="D11:E11"/>
    <mergeCell ref="B12:E12"/>
    <mergeCell ref="B41:E42"/>
    <mergeCell ref="C8:C9"/>
    <mergeCell ref="D8:E8"/>
    <mergeCell ref="D9:E9"/>
    <mergeCell ref="D4:E4"/>
    <mergeCell ref="C5:C7"/>
    <mergeCell ref="D5:E5"/>
    <mergeCell ref="D6:E6"/>
    <mergeCell ref="D7:E7"/>
  </mergeCells>
  <phoneticPr fontId="19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X73"/>
  <sheetViews>
    <sheetView showGridLines="0" topLeftCell="A38" zoomScale="80" zoomScaleNormal="80" workbookViewId="0">
      <selection activeCell="J47" sqref="J47:Q47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6" width="17.875" customWidth="1"/>
    <col min="7" max="7" width="25.25" customWidth="1"/>
    <col min="8" max="8" width="17.875" customWidth="1"/>
    <col min="9" max="9" width="18.875" customWidth="1"/>
    <col min="10" max="10" width="14.875" customWidth="1"/>
    <col min="11" max="11" width="19.25" customWidth="1"/>
    <col min="12" max="12" width="18.875" customWidth="1"/>
    <col min="13" max="13" width="16.75" customWidth="1"/>
    <col min="14" max="14" width="14.375" customWidth="1"/>
    <col min="15" max="15" width="21.25" customWidth="1"/>
    <col min="16" max="16" width="18.375" customWidth="1"/>
    <col min="17" max="17" width="16.875" customWidth="1"/>
    <col min="18" max="18" width="19.375" customWidth="1"/>
    <col min="19" max="19" width="19.75" customWidth="1"/>
    <col min="20" max="20" width="18.625" customWidth="1"/>
    <col min="21" max="21" width="19.25" customWidth="1"/>
    <col min="22" max="22" width="17.625" customWidth="1"/>
    <col min="23" max="23" width="19.75" customWidth="1"/>
    <col min="24" max="24" width="18.875" customWidth="1"/>
  </cols>
  <sheetData>
    <row r="1" spans="2:23" ht="21">
      <c r="C1" s="1" t="s">
        <v>174</v>
      </c>
      <c r="D1" s="1"/>
      <c r="E1" s="1"/>
      <c r="F1" s="2"/>
      <c r="G1" s="2"/>
    </row>
    <row r="3" spans="2:23" ht="15">
      <c r="B3" s="3" t="s">
        <v>1</v>
      </c>
      <c r="C3" s="3"/>
      <c r="D3" s="3"/>
      <c r="E3" s="2"/>
      <c r="F3" s="2"/>
    </row>
    <row r="4" spans="2:23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3" ht="30" customHeight="1">
      <c r="B5" s="5">
        <v>1</v>
      </c>
      <c r="C5" s="304" t="s">
        <v>6</v>
      </c>
      <c r="D5" s="305" t="s">
        <v>7</v>
      </c>
      <c r="E5" s="305"/>
      <c r="F5" s="6">
        <v>19</v>
      </c>
    </row>
    <row r="6" spans="2:23" ht="30" customHeight="1">
      <c r="B6" s="5">
        <v>2</v>
      </c>
      <c r="C6" s="304"/>
      <c r="D6" s="306" t="s">
        <v>8</v>
      </c>
      <c r="E6" s="307"/>
      <c r="F6" s="6" t="s">
        <v>175</v>
      </c>
    </row>
    <row r="7" spans="2:23" ht="21.6" customHeight="1">
      <c r="B7" s="5">
        <v>3</v>
      </c>
      <c r="C7" s="304"/>
      <c r="D7" s="305" t="s">
        <v>9</v>
      </c>
      <c r="E7" s="305"/>
      <c r="F7" s="6">
        <v>19</v>
      </c>
    </row>
    <row r="8" spans="2:23" ht="27.6" customHeight="1">
      <c r="B8" s="5">
        <v>4</v>
      </c>
      <c r="C8" s="304" t="s">
        <v>10</v>
      </c>
      <c r="D8" s="305" t="s">
        <v>11</v>
      </c>
      <c r="E8" s="305"/>
      <c r="F8" s="6">
        <v>11</v>
      </c>
    </row>
    <row r="9" spans="2:23" ht="20.45" customHeight="1">
      <c r="B9" s="5">
        <v>5</v>
      </c>
      <c r="C9" s="304"/>
      <c r="D9" s="305" t="s">
        <v>12</v>
      </c>
      <c r="E9" s="305"/>
      <c r="F9" s="6">
        <v>11</v>
      </c>
    </row>
    <row r="10" spans="2:23" ht="15.6" customHeight="1">
      <c r="B10" s="5">
        <v>6</v>
      </c>
      <c r="C10" s="304" t="s">
        <v>13</v>
      </c>
      <c r="D10" s="306" t="s">
        <v>88</v>
      </c>
      <c r="E10" s="307"/>
      <c r="F10" s="6">
        <v>19</v>
      </c>
    </row>
    <row r="11" spans="2:23" ht="21" customHeight="1">
      <c r="B11" s="5">
        <v>7</v>
      </c>
      <c r="C11" s="304"/>
      <c r="D11" s="306" t="s">
        <v>89</v>
      </c>
      <c r="E11" s="307"/>
      <c r="F11" s="6">
        <v>19</v>
      </c>
    </row>
    <row r="12" spans="2:23" ht="15">
      <c r="B12" s="317" t="s">
        <v>16</v>
      </c>
      <c r="C12" s="317"/>
      <c r="D12" s="317"/>
      <c r="E12" s="317"/>
      <c r="F12" s="5">
        <v>2025</v>
      </c>
    </row>
    <row r="16" spans="2:23" ht="15">
      <c r="B16" s="318" t="s">
        <v>176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</row>
    <row r="17" spans="2:24" ht="14.45" customHeight="1">
      <c r="B17" s="351" t="s">
        <v>2</v>
      </c>
      <c r="C17" s="353" t="s">
        <v>18</v>
      </c>
      <c r="D17" s="354"/>
      <c r="E17" s="355"/>
      <c r="F17" s="4" t="s">
        <v>177</v>
      </c>
      <c r="G17" s="4" t="s">
        <v>178</v>
      </c>
      <c r="H17" s="4" t="s">
        <v>179</v>
      </c>
      <c r="I17" s="4" t="s">
        <v>180</v>
      </c>
      <c r="J17" s="4" t="s">
        <v>181</v>
      </c>
      <c r="K17" s="4" t="s">
        <v>182</v>
      </c>
      <c r="L17" s="4" t="s">
        <v>183</v>
      </c>
      <c r="M17" s="4" t="s">
        <v>184</v>
      </c>
      <c r="N17" s="4" t="s">
        <v>185</v>
      </c>
      <c r="O17" s="4" t="s">
        <v>186</v>
      </c>
      <c r="P17" s="4" t="s">
        <v>187</v>
      </c>
      <c r="Q17" s="4" t="s">
        <v>188</v>
      </c>
      <c r="R17" s="4" t="s">
        <v>189</v>
      </c>
      <c r="S17" s="4" t="s">
        <v>190</v>
      </c>
      <c r="T17" s="4" t="s">
        <v>191</v>
      </c>
      <c r="U17" s="4" t="s">
        <v>192</v>
      </c>
      <c r="V17" s="4" t="s">
        <v>193</v>
      </c>
      <c r="W17" s="4" t="s">
        <v>194</v>
      </c>
      <c r="X17" s="356" t="s">
        <v>20</v>
      </c>
    </row>
    <row r="18" spans="2:24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9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56"/>
    </row>
    <row r="19" spans="2:24" ht="19.5" thickBot="1">
      <c r="B19" s="7">
        <v>1</v>
      </c>
      <c r="C19" s="347" t="s">
        <v>22</v>
      </c>
      <c r="D19" s="348"/>
      <c r="E19" s="360"/>
      <c r="F19" s="92">
        <v>2950000</v>
      </c>
      <c r="G19" s="11">
        <v>380000</v>
      </c>
      <c r="H19" s="11">
        <v>450000</v>
      </c>
      <c r="I19" s="11">
        <v>1300000</v>
      </c>
      <c r="J19" s="93">
        <v>1235000</v>
      </c>
      <c r="K19" s="11">
        <v>913000</v>
      </c>
      <c r="L19" s="11">
        <v>1405000</v>
      </c>
      <c r="M19" s="11">
        <v>850000</v>
      </c>
      <c r="N19" s="93">
        <v>682500</v>
      </c>
      <c r="O19" s="11">
        <v>2730000</v>
      </c>
      <c r="P19" s="11">
        <v>1890000</v>
      </c>
      <c r="Q19" s="11">
        <v>1580000</v>
      </c>
      <c r="R19" s="11">
        <v>1037500</v>
      </c>
      <c r="S19" s="11">
        <v>1805000</v>
      </c>
      <c r="T19" s="11">
        <v>860000</v>
      </c>
      <c r="U19" s="11">
        <v>1230000</v>
      </c>
      <c r="V19" s="11">
        <v>1600000</v>
      </c>
      <c r="W19" s="11">
        <v>1150000</v>
      </c>
      <c r="X19" s="12">
        <f>SUM(F19:W19)</f>
        <v>24048000</v>
      </c>
    </row>
    <row r="20" spans="2:24" ht="19.5" thickBot="1">
      <c r="B20" s="7">
        <v>2</v>
      </c>
      <c r="C20" s="347" t="s">
        <v>23</v>
      </c>
      <c r="D20" s="348"/>
      <c r="E20" s="360"/>
      <c r="F20" s="92">
        <v>340000</v>
      </c>
      <c r="G20" s="11">
        <v>300000</v>
      </c>
      <c r="H20" s="11">
        <v>160072</v>
      </c>
      <c r="I20" s="11">
        <v>340000</v>
      </c>
      <c r="J20" s="93">
        <v>70000</v>
      </c>
      <c r="K20" s="11">
        <v>350000</v>
      </c>
      <c r="L20" s="11">
        <v>243000</v>
      </c>
      <c r="M20" s="11">
        <v>300000</v>
      </c>
      <c r="N20" s="93">
        <v>180000</v>
      </c>
      <c r="O20" s="11">
        <v>420000</v>
      </c>
      <c r="P20" s="11">
        <v>295000</v>
      </c>
      <c r="Q20" s="11">
        <v>1678000</v>
      </c>
      <c r="R20" s="11">
        <v>380000</v>
      </c>
      <c r="S20" s="11">
        <v>230000</v>
      </c>
      <c r="T20" s="11">
        <v>460000</v>
      </c>
      <c r="U20" s="11">
        <v>420000</v>
      </c>
      <c r="V20" s="11">
        <v>576000</v>
      </c>
      <c r="W20" s="11">
        <v>110000</v>
      </c>
      <c r="X20" s="12">
        <f>SUM(F20:W20)</f>
        <v>6852072</v>
      </c>
    </row>
    <row r="21" spans="2:24" ht="19.5" thickBot="1">
      <c r="B21" s="7">
        <v>3</v>
      </c>
      <c r="C21" s="347" t="s">
        <v>24</v>
      </c>
      <c r="D21" s="348"/>
      <c r="E21" s="360"/>
      <c r="F21" s="92">
        <v>240000</v>
      </c>
      <c r="G21" s="11">
        <v>0</v>
      </c>
      <c r="H21" s="11">
        <v>600000</v>
      </c>
      <c r="I21" s="11">
        <v>90000</v>
      </c>
      <c r="J21" s="93">
        <v>1440000</v>
      </c>
      <c r="K21" s="11">
        <v>160000</v>
      </c>
      <c r="L21" s="11">
        <v>360000</v>
      </c>
      <c r="M21" s="11">
        <v>1100000</v>
      </c>
      <c r="N21" s="11">
        <v>0</v>
      </c>
      <c r="O21" s="11">
        <v>640000</v>
      </c>
      <c r="P21" s="11">
        <v>160000</v>
      </c>
      <c r="Q21" s="11">
        <v>340000</v>
      </c>
      <c r="R21" s="11">
        <v>480000</v>
      </c>
      <c r="S21" s="11">
        <v>160000</v>
      </c>
      <c r="T21" s="11">
        <v>580000</v>
      </c>
      <c r="U21" s="11">
        <v>600000</v>
      </c>
      <c r="V21" s="11">
        <v>980000</v>
      </c>
      <c r="W21" s="11">
        <v>40000</v>
      </c>
      <c r="X21" s="12">
        <f>SUM(F21:W21)</f>
        <v>7970000</v>
      </c>
    </row>
    <row r="22" spans="2:24" ht="19.5" thickBot="1">
      <c r="B22" s="7">
        <v>4</v>
      </c>
      <c r="C22" s="347" t="s">
        <v>25</v>
      </c>
      <c r="D22" s="348"/>
      <c r="E22" s="360"/>
      <c r="F22" s="104">
        <v>2436000</v>
      </c>
      <c r="G22" s="11">
        <v>1514000</v>
      </c>
      <c r="H22" s="11">
        <v>683000</v>
      </c>
      <c r="I22" s="11">
        <v>2145000</v>
      </c>
      <c r="J22" s="93">
        <v>1216000</v>
      </c>
      <c r="K22" s="11">
        <v>1094000</v>
      </c>
      <c r="L22" s="11">
        <v>3013000</v>
      </c>
      <c r="M22" s="11">
        <v>1530000</v>
      </c>
      <c r="N22" s="93">
        <v>886000</v>
      </c>
      <c r="O22" s="11">
        <v>2161000</v>
      </c>
      <c r="P22" s="11">
        <v>104000</v>
      </c>
      <c r="Q22" s="11">
        <v>943000</v>
      </c>
      <c r="R22" s="11">
        <v>448200</v>
      </c>
      <c r="S22" s="11">
        <v>1859000</v>
      </c>
      <c r="T22" s="11">
        <v>1675000</v>
      </c>
      <c r="U22" s="11">
        <v>2100000</v>
      </c>
      <c r="V22" s="11">
        <v>915000</v>
      </c>
      <c r="W22" s="11">
        <v>2480000</v>
      </c>
      <c r="X22" s="11">
        <f>SUM(F22:W22)</f>
        <v>27202200</v>
      </c>
    </row>
    <row r="23" spans="2:24" ht="19.5" thickBot="1">
      <c r="B23" s="13" t="s">
        <v>26</v>
      </c>
      <c r="D23" s="14" t="s">
        <v>27</v>
      </c>
      <c r="E23" s="15"/>
      <c r="F23" s="16">
        <v>528000</v>
      </c>
      <c r="G23" s="16">
        <v>204000</v>
      </c>
      <c r="H23" s="16">
        <v>60000</v>
      </c>
      <c r="I23" s="16">
        <v>240000</v>
      </c>
      <c r="J23" s="16">
        <v>236000</v>
      </c>
      <c r="K23" s="16">
        <v>200000</v>
      </c>
      <c r="L23" s="16">
        <v>300000</v>
      </c>
      <c r="M23" s="16">
        <v>740000</v>
      </c>
      <c r="N23" s="16">
        <v>80000</v>
      </c>
      <c r="O23" s="16">
        <v>150000</v>
      </c>
      <c r="P23" s="16">
        <v>528000</v>
      </c>
      <c r="Q23" s="16">
        <v>670000</v>
      </c>
      <c r="R23" s="16">
        <v>900000</v>
      </c>
      <c r="S23" s="16">
        <v>488000</v>
      </c>
      <c r="T23" s="16">
        <v>900000</v>
      </c>
      <c r="U23" s="16">
        <v>250000</v>
      </c>
      <c r="V23" s="16">
        <v>675000</v>
      </c>
      <c r="W23" s="16">
        <v>480000</v>
      </c>
      <c r="X23" s="11">
        <f t="shared" ref="X23:X29" si="0">SUM(F23:W23)</f>
        <v>7629000</v>
      </c>
    </row>
    <row r="24" spans="2:24" ht="19.5" thickBot="1">
      <c r="B24" s="13" t="s">
        <v>28</v>
      </c>
      <c r="D24" s="14" t="s">
        <v>29</v>
      </c>
      <c r="E24" s="15"/>
      <c r="F24" s="16">
        <v>713000</v>
      </c>
      <c r="G24" s="16">
        <v>735000</v>
      </c>
      <c r="H24" s="16">
        <v>128000</v>
      </c>
      <c r="I24" s="16">
        <v>1110000</v>
      </c>
      <c r="J24" s="94">
        <v>300000</v>
      </c>
      <c r="K24" s="16">
        <v>142000</v>
      </c>
      <c r="L24" s="16">
        <v>1100000</v>
      </c>
      <c r="M24" s="16">
        <v>480000</v>
      </c>
      <c r="N24" s="16">
        <v>290000</v>
      </c>
      <c r="O24" s="16">
        <v>1143000</v>
      </c>
      <c r="P24" s="16">
        <v>646000</v>
      </c>
      <c r="Q24" s="16">
        <v>700000</v>
      </c>
      <c r="R24" s="16">
        <v>1695000</v>
      </c>
      <c r="S24" s="16">
        <v>466000</v>
      </c>
      <c r="T24" s="16">
        <v>1820000</v>
      </c>
      <c r="U24" s="16">
        <v>1065000</v>
      </c>
      <c r="V24" s="16">
        <v>445000</v>
      </c>
      <c r="W24" s="16">
        <v>940000</v>
      </c>
      <c r="X24" s="11">
        <f t="shared" si="0"/>
        <v>13918000</v>
      </c>
    </row>
    <row r="25" spans="2:24" ht="19.5" thickBot="1">
      <c r="B25" s="13" t="s">
        <v>30</v>
      </c>
      <c r="D25" s="14" t="s">
        <v>31</v>
      </c>
      <c r="E25" s="15"/>
      <c r="F25" s="16">
        <v>190000</v>
      </c>
      <c r="G25" s="16">
        <v>95000</v>
      </c>
      <c r="H25" s="16">
        <v>65000</v>
      </c>
      <c r="I25" s="16">
        <v>175000</v>
      </c>
      <c r="J25" s="16">
        <v>200000</v>
      </c>
      <c r="K25" s="16">
        <v>142000</v>
      </c>
      <c r="L25" s="16">
        <v>50000</v>
      </c>
      <c r="M25" s="16">
        <v>225000</v>
      </c>
      <c r="N25" s="16">
        <v>0</v>
      </c>
      <c r="O25" s="16">
        <v>117000</v>
      </c>
      <c r="P25" s="16">
        <v>20000</v>
      </c>
      <c r="Q25" s="16">
        <v>30000</v>
      </c>
      <c r="R25" s="16">
        <v>50000</v>
      </c>
      <c r="S25" s="16">
        <v>190000</v>
      </c>
      <c r="T25" s="16">
        <v>50000</v>
      </c>
      <c r="U25" s="16">
        <v>115000</v>
      </c>
      <c r="V25" s="16">
        <v>50000</v>
      </c>
      <c r="W25" s="16">
        <v>50000</v>
      </c>
      <c r="X25" s="11">
        <f t="shared" si="0"/>
        <v>1814000</v>
      </c>
    </row>
    <row r="26" spans="2:24" ht="19.5" thickBot="1">
      <c r="B26" s="13" t="s">
        <v>32</v>
      </c>
      <c r="D26" s="14" t="s">
        <v>33</v>
      </c>
      <c r="E26" s="15"/>
      <c r="F26" s="16">
        <v>239000</v>
      </c>
      <c r="G26" s="16">
        <v>160000</v>
      </c>
      <c r="H26" s="16">
        <v>90000</v>
      </c>
      <c r="I26" s="16">
        <v>220000</v>
      </c>
      <c r="J26" s="16">
        <v>160000</v>
      </c>
      <c r="K26" s="16">
        <v>90000</v>
      </c>
      <c r="L26" s="16">
        <v>40000</v>
      </c>
      <c r="M26" s="16">
        <v>171000</v>
      </c>
      <c r="N26" s="16">
        <v>216000</v>
      </c>
      <c r="O26" s="16">
        <v>215000</v>
      </c>
      <c r="P26" s="16">
        <v>222000</v>
      </c>
      <c r="Q26" s="16">
        <v>320000</v>
      </c>
      <c r="R26" s="16">
        <v>0</v>
      </c>
      <c r="S26" s="16">
        <v>167000</v>
      </c>
      <c r="T26" s="16">
        <v>280000</v>
      </c>
      <c r="U26" s="16">
        <v>200000</v>
      </c>
      <c r="V26" s="16">
        <v>140000</v>
      </c>
      <c r="W26" s="16">
        <v>300000</v>
      </c>
      <c r="X26" s="11">
        <f t="shared" si="0"/>
        <v>3230000</v>
      </c>
    </row>
    <row r="27" spans="2:24" ht="19.5" thickBot="1">
      <c r="B27" s="13" t="s">
        <v>34</v>
      </c>
      <c r="D27" s="14" t="s">
        <v>35</v>
      </c>
      <c r="E27" s="15"/>
      <c r="F27" s="16">
        <v>486000</v>
      </c>
      <c r="G27" s="16">
        <v>160000</v>
      </c>
      <c r="H27" s="16">
        <v>140000</v>
      </c>
      <c r="I27" s="16">
        <v>200000</v>
      </c>
      <c r="J27" s="16">
        <v>160000</v>
      </c>
      <c r="K27" s="16">
        <v>280000</v>
      </c>
      <c r="L27" s="16">
        <v>100000</v>
      </c>
      <c r="M27" s="16">
        <v>160000</v>
      </c>
      <c r="N27" s="16">
        <v>140000</v>
      </c>
      <c r="O27" s="16">
        <v>280000</v>
      </c>
      <c r="P27" s="16">
        <v>548000</v>
      </c>
      <c r="Q27" s="16">
        <v>598000</v>
      </c>
      <c r="R27" s="16">
        <v>280000</v>
      </c>
      <c r="S27" s="16">
        <v>548000</v>
      </c>
      <c r="T27" s="16">
        <v>550000</v>
      </c>
      <c r="U27" s="16">
        <v>240000</v>
      </c>
      <c r="V27" s="16">
        <v>280000</v>
      </c>
      <c r="W27" s="16">
        <v>300000</v>
      </c>
      <c r="X27" s="11">
        <f t="shared" si="0"/>
        <v>5450000</v>
      </c>
    </row>
    <row r="28" spans="2:24" ht="19.5" thickBot="1">
      <c r="B28" s="13" t="s">
        <v>36</v>
      </c>
      <c r="D28" s="14" t="s">
        <v>37</v>
      </c>
      <c r="E28" s="15"/>
      <c r="F28" s="16">
        <v>200000</v>
      </c>
      <c r="G28" s="16">
        <v>80000</v>
      </c>
      <c r="H28" s="16">
        <v>120000</v>
      </c>
      <c r="I28" s="16">
        <v>80000</v>
      </c>
      <c r="J28" s="16">
        <v>80000</v>
      </c>
      <c r="K28" s="16">
        <v>40000</v>
      </c>
      <c r="L28" s="16">
        <v>70000</v>
      </c>
      <c r="M28" s="16">
        <v>400000</v>
      </c>
      <c r="N28" s="16">
        <v>80000</v>
      </c>
      <c r="O28" s="16">
        <v>176000</v>
      </c>
      <c r="P28" s="16">
        <v>100000</v>
      </c>
      <c r="Q28" s="16">
        <v>540000</v>
      </c>
      <c r="R28" s="16">
        <v>403200</v>
      </c>
      <c r="S28" s="16">
        <v>80000</v>
      </c>
      <c r="T28" s="16">
        <v>200000</v>
      </c>
      <c r="U28" s="16">
        <v>150000</v>
      </c>
      <c r="V28" s="16">
        <v>230000</v>
      </c>
      <c r="W28" s="16">
        <v>330000</v>
      </c>
      <c r="X28" s="11">
        <f t="shared" si="0"/>
        <v>3359200</v>
      </c>
    </row>
    <row r="29" spans="2:24" ht="19.5" thickBot="1">
      <c r="B29" s="13"/>
      <c r="D29" s="14" t="s">
        <v>38</v>
      </c>
      <c r="E29" s="15"/>
      <c r="F29" s="16">
        <v>80000</v>
      </c>
      <c r="G29" s="16">
        <v>80000</v>
      </c>
      <c r="H29" s="16">
        <v>80000</v>
      </c>
      <c r="I29" s="16">
        <v>80000</v>
      </c>
      <c r="J29" s="16">
        <v>80000</v>
      </c>
      <c r="K29" s="16">
        <v>200000</v>
      </c>
      <c r="L29" s="16">
        <v>1650000</v>
      </c>
      <c r="M29" s="16">
        <v>80000</v>
      </c>
      <c r="N29" s="16">
        <v>80000</v>
      </c>
      <c r="O29" s="16">
        <v>80000</v>
      </c>
      <c r="P29" s="16">
        <v>40000</v>
      </c>
      <c r="Q29" s="16">
        <v>85000</v>
      </c>
      <c r="R29" s="16">
        <v>120000</v>
      </c>
      <c r="S29" s="16">
        <v>80000</v>
      </c>
      <c r="T29" s="16">
        <v>0</v>
      </c>
      <c r="U29" s="16">
        <v>80000</v>
      </c>
      <c r="V29" s="16">
        <v>40000</v>
      </c>
      <c r="W29" s="16">
        <v>80000</v>
      </c>
      <c r="X29" s="11">
        <f t="shared" si="0"/>
        <v>3015000</v>
      </c>
    </row>
    <row r="30" spans="2:24" ht="19.5" thickBot="1">
      <c r="B30" s="13" t="s">
        <v>39</v>
      </c>
      <c r="D30" s="14" t="s">
        <v>40</v>
      </c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/>
      <c r="X30" s="17"/>
    </row>
    <row r="31" spans="2:24" ht="19.5" thickBot="1">
      <c r="B31" s="7">
        <v>5</v>
      </c>
      <c r="C31" s="347" t="s">
        <v>41</v>
      </c>
      <c r="D31" s="348"/>
      <c r="E31" s="360"/>
      <c r="F31" s="92">
        <v>80000</v>
      </c>
      <c r="G31" s="11">
        <v>1050000</v>
      </c>
      <c r="H31" s="11">
        <v>250000</v>
      </c>
      <c r="I31" s="11">
        <v>2589000</v>
      </c>
      <c r="J31" s="93">
        <v>462000</v>
      </c>
      <c r="K31" s="11">
        <v>1129000</v>
      </c>
      <c r="L31" s="11">
        <v>0</v>
      </c>
      <c r="M31" s="11">
        <v>380000</v>
      </c>
      <c r="N31" s="93">
        <v>70000</v>
      </c>
      <c r="O31" s="11">
        <v>900000</v>
      </c>
      <c r="P31" s="11">
        <v>0</v>
      </c>
      <c r="Q31" s="11">
        <v>1129000</v>
      </c>
      <c r="R31" s="11">
        <v>780000</v>
      </c>
      <c r="S31" s="11">
        <v>380000</v>
      </c>
      <c r="T31" s="11">
        <v>3420000</v>
      </c>
      <c r="U31" s="11">
        <v>900000</v>
      </c>
      <c r="V31" s="11">
        <v>59000</v>
      </c>
      <c r="W31" s="11">
        <v>1700000</v>
      </c>
      <c r="X31" s="12">
        <f t="shared" ref="X31:X36" si="1">SUM(F31:W31)</f>
        <v>15278000</v>
      </c>
    </row>
    <row r="32" spans="2:24" ht="19.5" thickBot="1">
      <c r="B32" s="7">
        <v>6</v>
      </c>
      <c r="C32" s="347" t="s">
        <v>42</v>
      </c>
      <c r="D32" s="348"/>
      <c r="E32" s="360"/>
      <c r="F32" s="92">
        <v>300000</v>
      </c>
      <c r="G32" s="11">
        <v>450000</v>
      </c>
      <c r="H32" s="11">
        <v>110000</v>
      </c>
      <c r="I32" s="11">
        <v>0</v>
      </c>
      <c r="J32" s="93">
        <v>150000</v>
      </c>
      <c r="K32" s="11">
        <v>400000</v>
      </c>
      <c r="L32" s="11">
        <v>660000</v>
      </c>
      <c r="M32" s="11">
        <v>500000</v>
      </c>
      <c r="N32" s="11">
        <v>0</v>
      </c>
      <c r="O32" s="11">
        <v>300000</v>
      </c>
      <c r="P32" s="11">
        <v>220000</v>
      </c>
      <c r="Q32" s="11">
        <v>400000</v>
      </c>
      <c r="R32" s="11">
        <v>600000</v>
      </c>
      <c r="S32" s="11">
        <v>412500</v>
      </c>
      <c r="T32" s="11">
        <v>500000</v>
      </c>
      <c r="U32" s="11">
        <v>300000</v>
      </c>
      <c r="V32" s="11">
        <v>100000</v>
      </c>
      <c r="W32" s="11">
        <v>2100000</v>
      </c>
      <c r="X32" s="12">
        <f t="shared" si="1"/>
        <v>7502500</v>
      </c>
    </row>
    <row r="33" spans="2:24" ht="19.5" thickBot="1">
      <c r="B33" s="7">
        <v>7</v>
      </c>
      <c r="C33" s="347" t="s">
        <v>43</v>
      </c>
      <c r="D33" s="348"/>
      <c r="E33" s="360"/>
      <c r="F33" s="92">
        <v>250000</v>
      </c>
      <c r="G33" s="11">
        <v>300000</v>
      </c>
      <c r="H33" s="11">
        <v>0</v>
      </c>
      <c r="I33" s="11">
        <v>751200</v>
      </c>
      <c r="J33" s="93">
        <v>140000</v>
      </c>
      <c r="K33" s="11">
        <v>1100000</v>
      </c>
      <c r="L33" s="11">
        <v>800000</v>
      </c>
      <c r="M33" s="11">
        <v>800000</v>
      </c>
      <c r="N33" s="93">
        <v>860000</v>
      </c>
      <c r="O33" s="11">
        <v>450000</v>
      </c>
      <c r="P33" s="11">
        <v>700000</v>
      </c>
      <c r="Q33" s="11">
        <v>500000</v>
      </c>
      <c r="R33" s="11">
        <v>825000</v>
      </c>
      <c r="S33" s="11">
        <v>700000</v>
      </c>
      <c r="T33" s="11">
        <v>825000</v>
      </c>
      <c r="U33" s="11">
        <v>515000</v>
      </c>
      <c r="V33" s="11">
        <v>950000</v>
      </c>
      <c r="W33" s="11">
        <v>960000</v>
      </c>
      <c r="X33" s="12">
        <f t="shared" si="1"/>
        <v>11426200</v>
      </c>
    </row>
    <row r="34" spans="2:24" ht="19.5" thickBot="1">
      <c r="B34" s="7">
        <v>8</v>
      </c>
      <c r="C34" s="8" t="s">
        <v>44</v>
      </c>
      <c r="D34" s="9"/>
      <c r="E34" s="10"/>
      <c r="F34" s="92">
        <v>300000</v>
      </c>
      <c r="G34" s="11">
        <v>160000</v>
      </c>
      <c r="H34" s="11">
        <v>60000</v>
      </c>
      <c r="I34" s="11">
        <v>640000</v>
      </c>
      <c r="J34" s="93">
        <v>24000</v>
      </c>
      <c r="K34" s="11">
        <v>890000</v>
      </c>
      <c r="L34" s="11">
        <v>360000</v>
      </c>
      <c r="M34" s="11">
        <v>400000</v>
      </c>
      <c r="N34" s="93">
        <v>205600</v>
      </c>
      <c r="O34" s="11">
        <v>850000</v>
      </c>
      <c r="P34" s="11">
        <v>410000</v>
      </c>
      <c r="Q34" s="11">
        <v>300000</v>
      </c>
      <c r="R34" s="11">
        <v>650000</v>
      </c>
      <c r="S34" s="11">
        <v>390000</v>
      </c>
      <c r="T34" s="11">
        <v>650000</v>
      </c>
      <c r="U34" s="11">
        <v>800000</v>
      </c>
      <c r="V34" s="11">
        <v>900000</v>
      </c>
      <c r="W34" s="11">
        <v>650000</v>
      </c>
      <c r="X34" s="12">
        <f t="shared" si="1"/>
        <v>8639600</v>
      </c>
    </row>
    <row r="35" spans="2:24" ht="19.5" thickBot="1">
      <c r="B35" s="7">
        <v>9</v>
      </c>
      <c r="C35" s="8" t="s">
        <v>45</v>
      </c>
      <c r="D35" s="9"/>
      <c r="E35" s="10"/>
      <c r="F35" s="92">
        <v>180000</v>
      </c>
      <c r="G35" s="11">
        <v>60000</v>
      </c>
      <c r="H35" s="11">
        <v>17000</v>
      </c>
      <c r="I35" s="11">
        <v>180000</v>
      </c>
      <c r="J35" s="93">
        <v>200000</v>
      </c>
      <c r="K35" s="11">
        <v>140000</v>
      </c>
      <c r="L35" s="11">
        <v>0</v>
      </c>
      <c r="M35" s="11">
        <v>180000</v>
      </c>
      <c r="N35" s="93">
        <v>58000</v>
      </c>
      <c r="O35" s="11">
        <v>160000</v>
      </c>
      <c r="P35" s="11">
        <v>140000</v>
      </c>
      <c r="Q35" s="11">
        <v>500000</v>
      </c>
      <c r="R35" s="11">
        <v>1100</v>
      </c>
      <c r="S35" s="11">
        <v>340000</v>
      </c>
      <c r="T35" s="11">
        <v>0</v>
      </c>
      <c r="U35" s="11">
        <v>190000</v>
      </c>
      <c r="V35" s="11">
        <v>0</v>
      </c>
      <c r="W35" s="11">
        <v>130000</v>
      </c>
      <c r="X35" s="12">
        <f t="shared" si="1"/>
        <v>2476100</v>
      </c>
    </row>
    <row r="36" spans="2:24" ht="19.5" thickBot="1">
      <c r="B36" s="7">
        <v>10</v>
      </c>
      <c r="C36" s="347" t="s">
        <v>46</v>
      </c>
      <c r="D36" s="348"/>
      <c r="E36" s="360"/>
      <c r="F36" s="95">
        <v>260000</v>
      </c>
      <c r="G36" s="18">
        <v>360000</v>
      </c>
      <c r="H36" s="18">
        <v>100000</v>
      </c>
      <c r="I36" s="18">
        <v>280000</v>
      </c>
      <c r="J36" s="94">
        <v>240000</v>
      </c>
      <c r="K36" s="18">
        <v>200000</v>
      </c>
      <c r="L36" s="18">
        <v>32000</v>
      </c>
      <c r="M36" s="18">
        <v>260000</v>
      </c>
      <c r="N36" s="94">
        <v>280000</v>
      </c>
      <c r="O36" s="18">
        <v>160000</v>
      </c>
      <c r="P36" s="18">
        <v>370000</v>
      </c>
      <c r="Q36" s="18">
        <v>260000</v>
      </c>
      <c r="R36" s="18">
        <v>240000</v>
      </c>
      <c r="S36" s="18">
        <v>200000</v>
      </c>
      <c r="T36" s="18">
        <v>400000</v>
      </c>
      <c r="U36" s="18">
        <v>160000</v>
      </c>
      <c r="V36" s="18">
        <v>320000</v>
      </c>
      <c r="W36" s="18">
        <v>240000</v>
      </c>
      <c r="X36" s="12">
        <f t="shared" si="1"/>
        <v>4362000</v>
      </c>
    </row>
    <row r="37" spans="2:24" ht="39" customHeight="1">
      <c r="B37" s="361" t="s">
        <v>20</v>
      </c>
      <c r="C37" s="361"/>
      <c r="D37" s="361"/>
      <c r="E37" s="361"/>
      <c r="F37" s="12">
        <f>SUM(F19:F22,F31:F36)</f>
        <v>7336000</v>
      </c>
      <c r="G37" s="12">
        <f t="shared" ref="G37:X37" si="2">SUM(G19:G22,G31:G36)</f>
        <v>4574000</v>
      </c>
      <c r="H37" s="12">
        <f t="shared" si="2"/>
        <v>2430072</v>
      </c>
      <c r="I37" s="12">
        <f t="shared" si="2"/>
        <v>8315200</v>
      </c>
      <c r="J37" s="96">
        <f t="shared" si="2"/>
        <v>5177000</v>
      </c>
      <c r="K37" s="12">
        <f t="shared" si="2"/>
        <v>6376000</v>
      </c>
      <c r="L37" s="12">
        <f t="shared" si="2"/>
        <v>6873000</v>
      </c>
      <c r="M37" s="12">
        <f t="shared" si="2"/>
        <v>6300000</v>
      </c>
      <c r="N37" s="96">
        <f t="shared" si="2"/>
        <v>3222100</v>
      </c>
      <c r="O37" s="12">
        <f t="shared" si="2"/>
        <v>8771000</v>
      </c>
      <c r="P37" s="12">
        <f t="shared" si="2"/>
        <v>4289000</v>
      </c>
      <c r="Q37" s="12">
        <f t="shared" si="2"/>
        <v>7630000</v>
      </c>
      <c r="R37" s="12">
        <f t="shared" si="2"/>
        <v>5441800</v>
      </c>
      <c r="S37" s="12">
        <f t="shared" si="2"/>
        <v>6476500</v>
      </c>
      <c r="T37" s="12">
        <f t="shared" si="2"/>
        <v>9370000</v>
      </c>
      <c r="U37" s="12">
        <f t="shared" si="2"/>
        <v>7215000</v>
      </c>
      <c r="V37" s="12">
        <f t="shared" si="2"/>
        <v>6400000</v>
      </c>
      <c r="W37" s="12">
        <f t="shared" si="2"/>
        <v>9560000</v>
      </c>
      <c r="X37" s="12">
        <f t="shared" si="2"/>
        <v>115756672</v>
      </c>
    </row>
    <row r="40" spans="2:24" ht="20.25" thickBot="1">
      <c r="B40" s="19" t="s">
        <v>47</v>
      </c>
      <c r="F40" s="20"/>
      <c r="J40" s="19" t="s">
        <v>48</v>
      </c>
      <c r="N40" s="20"/>
    </row>
    <row r="41" spans="2:24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24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24" ht="15" customHeight="1" thickBot="1">
      <c r="B43" s="298" t="s">
        <v>57</v>
      </c>
      <c r="C43" s="298"/>
      <c r="D43" s="298"/>
      <c r="E43" s="298"/>
      <c r="F43" s="31">
        <v>7</v>
      </c>
      <c r="G43" s="32">
        <v>6</v>
      </c>
      <c r="H43" s="32">
        <v>1</v>
      </c>
      <c r="J43" s="33"/>
      <c r="K43" s="34" t="s">
        <v>195</v>
      </c>
      <c r="L43" s="32">
        <v>30</v>
      </c>
      <c r="M43" s="32">
        <v>20</v>
      </c>
      <c r="N43" s="32">
        <v>10</v>
      </c>
      <c r="O43" s="32"/>
      <c r="P43" s="32"/>
      <c r="Q43" s="32"/>
    </row>
    <row r="44" spans="2:24" ht="15" customHeight="1" thickBot="1">
      <c r="B44" s="298" t="s">
        <v>58</v>
      </c>
      <c r="C44" s="298"/>
      <c r="D44" s="298"/>
      <c r="E44" s="298"/>
      <c r="F44" s="31">
        <v>99</v>
      </c>
      <c r="G44" s="32">
        <v>99</v>
      </c>
      <c r="H44" s="32">
        <v>0</v>
      </c>
      <c r="J44" s="33"/>
      <c r="K44" s="34" t="s">
        <v>157</v>
      </c>
      <c r="L44" s="32">
        <v>20</v>
      </c>
      <c r="M44" s="32">
        <v>20</v>
      </c>
      <c r="N44" s="32">
        <v>0</v>
      </c>
      <c r="O44" s="32"/>
      <c r="P44" s="32"/>
      <c r="Q44" s="32"/>
    </row>
    <row r="45" spans="2:24" ht="15" customHeight="1" thickBot="1">
      <c r="B45" s="298" t="s">
        <v>59</v>
      </c>
      <c r="C45" s="298"/>
      <c r="D45" s="298"/>
      <c r="E45" s="298"/>
      <c r="F45" s="31">
        <v>49</v>
      </c>
      <c r="G45" s="32">
        <v>48</v>
      </c>
      <c r="H45" s="32">
        <v>1</v>
      </c>
      <c r="J45" s="33"/>
      <c r="K45" s="34" t="s">
        <v>156</v>
      </c>
      <c r="L45" s="32">
        <v>10</v>
      </c>
      <c r="M45" s="32">
        <v>10</v>
      </c>
      <c r="N45" s="32">
        <v>0</v>
      </c>
      <c r="O45" s="32"/>
      <c r="P45" s="32"/>
      <c r="Q45" s="32"/>
    </row>
    <row r="46" spans="2:24" ht="21.75" customHeight="1" thickBot="1">
      <c r="B46" s="298" t="s">
        <v>60</v>
      </c>
      <c r="C46" s="298"/>
      <c r="D46" s="298"/>
      <c r="E46" s="298"/>
      <c r="F46" s="31">
        <v>26</v>
      </c>
      <c r="G46" s="32">
        <v>26</v>
      </c>
      <c r="H46" s="32">
        <v>0</v>
      </c>
      <c r="J46" s="33"/>
      <c r="K46" s="34" t="s">
        <v>196</v>
      </c>
      <c r="L46" s="32">
        <v>15</v>
      </c>
      <c r="M46" s="32">
        <v>15</v>
      </c>
      <c r="N46" s="32">
        <v>0</v>
      </c>
      <c r="O46" s="32"/>
      <c r="P46" s="32"/>
      <c r="Q46" s="32"/>
    </row>
    <row r="47" spans="2:24" ht="21.75" customHeight="1" thickBot="1">
      <c r="B47" s="298" t="s">
        <v>61</v>
      </c>
      <c r="C47" s="298"/>
      <c r="D47" s="298"/>
      <c r="E47" s="298"/>
      <c r="F47" s="31">
        <v>7</v>
      </c>
      <c r="G47" s="32">
        <v>7</v>
      </c>
      <c r="H47" s="32">
        <v>0</v>
      </c>
      <c r="J47" s="364" t="s">
        <v>197</v>
      </c>
      <c r="K47" s="380"/>
      <c r="L47" s="380"/>
      <c r="M47" s="380"/>
      <c r="N47" s="380"/>
      <c r="O47" s="380"/>
      <c r="P47" s="380"/>
      <c r="Q47" s="380"/>
    </row>
    <row r="48" spans="2:24" ht="15" customHeight="1" thickBot="1">
      <c r="B48" s="298" t="s">
        <v>63</v>
      </c>
      <c r="C48" s="298"/>
      <c r="D48" s="298"/>
      <c r="E48" s="298"/>
      <c r="F48" s="31">
        <v>1</v>
      </c>
      <c r="G48" s="32">
        <v>1</v>
      </c>
      <c r="H48" s="32">
        <v>0</v>
      </c>
    </row>
    <row r="49" spans="2:8" ht="15" customHeight="1" thickBot="1">
      <c r="B49" s="298" t="s">
        <v>64</v>
      </c>
      <c r="C49" s="298"/>
      <c r="D49" s="298"/>
      <c r="E49" s="298"/>
      <c r="F49" s="31">
        <v>43</v>
      </c>
      <c r="G49" s="32">
        <v>41</v>
      </c>
      <c r="H49" s="32">
        <v>2</v>
      </c>
    </row>
    <row r="50" spans="2:8" ht="15" customHeight="1" thickBot="1">
      <c r="B50" s="298" t="s">
        <v>65</v>
      </c>
      <c r="C50" s="298"/>
      <c r="D50" s="298"/>
      <c r="E50" s="298"/>
      <c r="F50" s="31">
        <v>18</v>
      </c>
      <c r="G50" s="32">
        <v>17</v>
      </c>
      <c r="H50" s="32">
        <v>1</v>
      </c>
    </row>
    <row r="51" spans="2:8" ht="15" customHeight="1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>
        <v>0</v>
      </c>
    </row>
    <row r="52" spans="2:8" ht="15" customHeight="1" thickBot="1">
      <c r="B52" s="298" t="s">
        <v>67</v>
      </c>
      <c r="C52" s="298"/>
      <c r="D52" s="298"/>
      <c r="E52" s="298"/>
      <c r="F52" s="31">
        <v>0</v>
      </c>
      <c r="G52" s="32">
        <v>0</v>
      </c>
      <c r="H52" s="32">
        <v>0</v>
      </c>
    </row>
    <row r="53" spans="2:8" ht="15" customHeight="1" thickBot="1">
      <c r="B53" s="298" t="s">
        <v>68</v>
      </c>
      <c r="C53" s="298"/>
      <c r="D53" s="298"/>
      <c r="E53" s="298"/>
      <c r="F53" s="31">
        <v>15</v>
      </c>
      <c r="G53" s="32">
        <v>10</v>
      </c>
      <c r="H53" s="32">
        <v>5</v>
      </c>
    </row>
    <row r="54" spans="2:8" ht="15" customHeight="1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>
        <v>0</v>
      </c>
    </row>
    <row r="58" spans="2:8" ht="15">
      <c r="B58" s="35" t="s">
        <v>70</v>
      </c>
      <c r="C58" s="36"/>
      <c r="D58" s="37"/>
      <c r="E58" s="37"/>
      <c r="F58" s="37"/>
      <c r="G58" s="38"/>
    </row>
    <row r="59" spans="2:8" ht="15">
      <c r="B59" s="326" t="s">
        <v>71</v>
      </c>
      <c r="C59" s="327"/>
      <c r="D59" s="327"/>
      <c r="E59" s="328"/>
      <c r="F59" s="326" t="s">
        <v>72</v>
      </c>
      <c r="G59" s="327"/>
    </row>
    <row r="60" spans="2:8" ht="28.5">
      <c r="B60" s="99" t="s">
        <v>73</v>
      </c>
      <c r="C60" s="100"/>
      <c r="D60" s="100"/>
      <c r="E60" s="101"/>
      <c r="F60" s="102" t="s">
        <v>198</v>
      </c>
      <c r="G60" s="98">
        <v>13233000</v>
      </c>
    </row>
    <row r="61" spans="2:8" ht="28.5">
      <c r="B61" s="333" t="s">
        <v>74</v>
      </c>
      <c r="C61" s="334"/>
      <c r="D61" s="334"/>
      <c r="E61" s="335"/>
      <c r="F61" s="102" t="s">
        <v>199</v>
      </c>
      <c r="G61" s="98">
        <v>31876680</v>
      </c>
    </row>
    <row r="62" spans="2:8" ht="28.5">
      <c r="B62" s="333" t="s">
        <v>75</v>
      </c>
      <c r="C62" s="334"/>
      <c r="D62" s="334"/>
      <c r="E62" s="335"/>
      <c r="F62" s="102" t="s">
        <v>200</v>
      </c>
      <c r="G62" s="98">
        <v>8501427</v>
      </c>
    </row>
    <row r="63" spans="2:8" ht="15">
      <c r="B63" s="333" t="s">
        <v>76</v>
      </c>
      <c r="C63" s="334"/>
      <c r="D63" s="334"/>
      <c r="E63" s="335"/>
      <c r="F63" s="102"/>
      <c r="G63" s="98"/>
    </row>
    <row r="64" spans="2:8" ht="28.5">
      <c r="B64" s="333" t="s">
        <v>77</v>
      </c>
      <c r="C64" s="334"/>
      <c r="D64" s="334"/>
      <c r="E64" s="335"/>
      <c r="F64" s="102" t="s">
        <v>201</v>
      </c>
      <c r="G64" s="98">
        <v>19000000</v>
      </c>
    </row>
    <row r="65" spans="2:8" ht="15">
      <c r="B65" s="333" t="s">
        <v>202</v>
      </c>
      <c r="C65" s="334"/>
      <c r="D65" s="334"/>
      <c r="E65" s="335"/>
      <c r="F65" s="102">
        <v>11400000</v>
      </c>
      <c r="G65" s="102">
        <v>11400000</v>
      </c>
    </row>
    <row r="66" spans="2:8" ht="15">
      <c r="B66" s="333" t="s">
        <v>203</v>
      </c>
      <c r="C66" s="334"/>
      <c r="D66" s="334"/>
      <c r="E66" s="335"/>
      <c r="F66" s="102">
        <v>4200000</v>
      </c>
      <c r="G66" s="102">
        <v>4200000</v>
      </c>
    </row>
    <row r="67" spans="2:8" ht="28.5">
      <c r="B67" s="333" t="s">
        <v>204</v>
      </c>
      <c r="C67" s="334"/>
      <c r="D67" s="334"/>
      <c r="E67" s="335"/>
      <c r="F67" s="102" t="s">
        <v>205</v>
      </c>
      <c r="G67" s="98">
        <v>2200000</v>
      </c>
    </row>
    <row r="68" spans="2:8" ht="15">
      <c r="B68" s="326" t="s">
        <v>62</v>
      </c>
      <c r="C68" s="327"/>
      <c r="D68" s="327"/>
      <c r="E68" s="328"/>
      <c r="F68" s="102">
        <v>90411107</v>
      </c>
      <c r="G68" s="102">
        <v>90411107</v>
      </c>
    </row>
    <row r="69" spans="2:8" ht="15">
      <c r="H69">
        <v>4</v>
      </c>
    </row>
    <row r="73" spans="2:8" ht="42" hidden="1" customHeight="1">
      <c r="B73" s="329" t="s">
        <v>81</v>
      </c>
      <c r="C73" s="330"/>
      <c r="D73" s="331">
        <f>F68-X37</f>
        <v>-25345565</v>
      </c>
      <c r="E73" s="332"/>
    </row>
  </sheetData>
  <mergeCells count="54">
    <mergeCell ref="C8:C9"/>
    <mergeCell ref="D8:E8"/>
    <mergeCell ref="D9:E9"/>
    <mergeCell ref="D4:E4"/>
    <mergeCell ref="C5:C7"/>
    <mergeCell ref="D5:E5"/>
    <mergeCell ref="D6:E6"/>
    <mergeCell ref="D7:E7"/>
    <mergeCell ref="C22:E22"/>
    <mergeCell ref="C10:C11"/>
    <mergeCell ref="D10:E10"/>
    <mergeCell ref="D11:E11"/>
    <mergeCell ref="B12:E12"/>
    <mergeCell ref="B16:W16"/>
    <mergeCell ref="B17:B18"/>
    <mergeCell ref="C17:E17"/>
    <mergeCell ref="X17:X18"/>
    <mergeCell ref="C18:E18"/>
    <mergeCell ref="C19:E19"/>
    <mergeCell ref="C20:E20"/>
    <mergeCell ref="C21:E21"/>
    <mergeCell ref="B46:E46"/>
    <mergeCell ref="C31:E31"/>
    <mergeCell ref="C32:E32"/>
    <mergeCell ref="C33:E33"/>
    <mergeCell ref="C36:E36"/>
    <mergeCell ref="B37:E37"/>
    <mergeCell ref="B41:E42"/>
    <mergeCell ref="F41:F42"/>
    <mergeCell ref="G41:H41"/>
    <mergeCell ref="B43:E43"/>
    <mergeCell ref="B44:E44"/>
    <mergeCell ref="B45:E45"/>
    <mergeCell ref="F59:G59"/>
    <mergeCell ref="B47:E47"/>
    <mergeCell ref="J47:Q47"/>
    <mergeCell ref="B48:E48"/>
    <mergeCell ref="B49:E49"/>
    <mergeCell ref="B50:E50"/>
    <mergeCell ref="B51:E51"/>
    <mergeCell ref="B61:E61"/>
    <mergeCell ref="B62:E62"/>
    <mergeCell ref="B63:E63"/>
    <mergeCell ref="B52:E52"/>
    <mergeCell ref="B53:E53"/>
    <mergeCell ref="B54:E54"/>
    <mergeCell ref="B59:E59"/>
    <mergeCell ref="B67:E67"/>
    <mergeCell ref="B68:E68"/>
    <mergeCell ref="B73:C73"/>
    <mergeCell ref="D73:E73"/>
    <mergeCell ref="B64:E64"/>
    <mergeCell ref="B65:E65"/>
    <mergeCell ref="B66:E6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F7F7F"/>
  </sheetPr>
  <dimension ref="B1:AH85"/>
  <sheetViews>
    <sheetView showGridLines="0" zoomScale="84" zoomScaleNormal="84" workbookViewId="0">
      <selection activeCell="G13" sqref="G13"/>
    </sheetView>
  </sheetViews>
  <sheetFormatPr defaultColWidth="10" defaultRowHeight="14.25"/>
  <cols>
    <col min="1" max="1" width="10" style="105"/>
    <col min="2" max="2" width="4.875" style="105" customWidth="1"/>
    <col min="3" max="3" width="9" style="105" customWidth="1"/>
    <col min="4" max="4" width="8.875" style="105" customWidth="1"/>
    <col min="5" max="5" width="32.125" style="105" customWidth="1"/>
    <col min="6" max="6" width="22.375" style="105" customWidth="1"/>
    <col min="7" max="7" width="21.25" style="105" bestFit="1" customWidth="1"/>
    <col min="8" max="8" width="20.25" style="105" customWidth="1"/>
    <col min="9" max="9" width="21.25" style="105" bestFit="1" customWidth="1"/>
    <col min="10" max="10" width="18.625" style="105" customWidth="1"/>
    <col min="11" max="11" width="17.625" style="105" bestFit="1" customWidth="1"/>
    <col min="12" max="12" width="19.125" style="105" customWidth="1"/>
    <col min="13" max="13" width="18.875" style="105" customWidth="1"/>
    <col min="14" max="14" width="22.625" style="105" customWidth="1"/>
    <col min="15" max="15" width="17.625" style="105" customWidth="1"/>
    <col min="16" max="16" width="20.75" style="105" customWidth="1"/>
    <col min="17" max="17" width="23.125" style="105" customWidth="1"/>
    <col min="18" max="18" width="18.625" style="105" customWidth="1"/>
    <col min="19" max="19" width="23.125" style="105" customWidth="1"/>
    <col min="20" max="20" width="26" style="105" customWidth="1"/>
    <col min="21" max="21" width="22.25" style="105" customWidth="1"/>
    <col min="22" max="22" width="23.125" style="105" customWidth="1"/>
    <col min="23" max="24" width="21.125" style="105" customWidth="1"/>
    <col min="25" max="25" width="19.75" style="105" customWidth="1"/>
    <col min="26" max="26" width="21.125" style="105" customWidth="1"/>
    <col min="27" max="27" width="22.25" style="105" customWidth="1"/>
    <col min="28" max="28" width="22.125" style="105" customWidth="1"/>
    <col min="29" max="29" width="25.75" style="105" customWidth="1"/>
    <col min="30" max="30" width="10.125" style="105" bestFit="1" customWidth="1"/>
    <col min="31" max="31" width="9.375" style="105" bestFit="1" customWidth="1"/>
    <col min="32" max="32" width="9" style="105" bestFit="1" customWidth="1"/>
    <col min="33" max="33" width="10" style="105"/>
    <col min="34" max="35" width="9" style="105" bestFit="1" customWidth="1"/>
    <col min="36" max="16384" width="10" style="105"/>
  </cols>
  <sheetData>
    <row r="1" spans="2:28" ht="21">
      <c r="C1" s="106" t="s">
        <v>0</v>
      </c>
      <c r="D1" s="106"/>
      <c r="E1" s="106"/>
      <c r="F1" s="107"/>
      <c r="G1" s="107"/>
    </row>
    <row r="3" spans="2:28" ht="15">
      <c r="B3" s="108" t="s">
        <v>1</v>
      </c>
      <c r="C3" s="108"/>
      <c r="D3" s="108"/>
      <c r="E3" s="107"/>
      <c r="F3" s="107"/>
    </row>
    <row r="4" spans="2:28" ht="15">
      <c r="B4" s="109" t="s">
        <v>2</v>
      </c>
      <c r="C4" s="109" t="s">
        <v>3</v>
      </c>
      <c r="D4" s="422" t="s">
        <v>4</v>
      </c>
      <c r="E4" s="422"/>
      <c r="F4" s="109" t="s">
        <v>5</v>
      </c>
    </row>
    <row r="5" spans="2:28" ht="30" customHeight="1">
      <c r="B5" s="110">
        <v>1</v>
      </c>
      <c r="C5" s="411" t="s">
        <v>6</v>
      </c>
      <c r="D5" s="421" t="s">
        <v>85</v>
      </c>
      <c r="E5" s="421"/>
      <c r="F5" s="111">
        <v>23</v>
      </c>
    </row>
    <row r="6" spans="2:28" ht="30" customHeight="1">
      <c r="B6" s="110">
        <v>2</v>
      </c>
      <c r="C6" s="411"/>
      <c r="D6" s="412" t="s">
        <v>8</v>
      </c>
      <c r="E6" s="413"/>
      <c r="F6" s="111">
        <v>12</v>
      </c>
    </row>
    <row r="7" spans="2:28" ht="21.6" customHeight="1">
      <c r="B7" s="110">
        <v>3</v>
      </c>
      <c r="C7" s="411"/>
      <c r="D7" s="421" t="s">
        <v>207</v>
      </c>
      <c r="E7" s="421"/>
      <c r="F7" s="111">
        <v>25</v>
      </c>
    </row>
    <row r="8" spans="2:28" ht="27.6" customHeight="1">
      <c r="B8" s="110">
        <v>4</v>
      </c>
      <c r="C8" s="411" t="s">
        <v>10</v>
      </c>
      <c r="D8" s="421" t="s">
        <v>208</v>
      </c>
      <c r="E8" s="421"/>
      <c r="F8" s="111">
        <v>12</v>
      </c>
    </row>
    <row r="9" spans="2:28" ht="20.45" customHeight="1">
      <c r="B9" s="110">
        <v>5</v>
      </c>
      <c r="C9" s="411"/>
      <c r="D9" s="421" t="s">
        <v>12</v>
      </c>
      <c r="E9" s="421"/>
      <c r="F9" s="111"/>
    </row>
    <row r="10" spans="2:28" ht="15.6" customHeight="1">
      <c r="B10" s="110">
        <v>6</v>
      </c>
      <c r="C10" s="411" t="s">
        <v>13</v>
      </c>
      <c r="D10" s="412" t="s">
        <v>14</v>
      </c>
      <c r="E10" s="413"/>
      <c r="F10" s="111">
        <v>16</v>
      </c>
    </row>
    <row r="11" spans="2:28" ht="21" customHeight="1">
      <c r="B11" s="110">
        <v>7</v>
      </c>
      <c r="C11" s="411"/>
      <c r="D11" s="412" t="s">
        <v>15</v>
      </c>
      <c r="E11" s="413"/>
      <c r="F11" s="111">
        <v>16</v>
      </c>
    </row>
    <row r="12" spans="2:28" ht="15">
      <c r="B12" s="414" t="s">
        <v>16</v>
      </c>
      <c r="C12" s="414"/>
      <c r="D12" s="414"/>
      <c r="E12" s="414"/>
      <c r="F12" s="110">
        <v>2025</v>
      </c>
    </row>
    <row r="16" spans="2:28" ht="15">
      <c r="B16" s="415" t="s">
        <v>17</v>
      </c>
      <c r="C16" s="415"/>
      <c r="D16" s="415"/>
      <c r="E16" s="415"/>
      <c r="F16" s="415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2:29" ht="14.45" customHeight="1">
      <c r="B17" s="416" t="s">
        <v>2</v>
      </c>
      <c r="C17" s="418" t="s">
        <v>209</v>
      </c>
      <c r="D17" s="419"/>
      <c r="E17" s="420"/>
      <c r="F17" s="109" t="s">
        <v>210</v>
      </c>
      <c r="G17" s="109" t="s">
        <v>211</v>
      </c>
      <c r="H17" s="109" t="s">
        <v>212</v>
      </c>
      <c r="I17" s="109" t="s">
        <v>213</v>
      </c>
      <c r="J17" s="109" t="s">
        <v>214</v>
      </c>
      <c r="K17" s="109" t="s">
        <v>215</v>
      </c>
      <c r="L17" s="109" t="s">
        <v>216</v>
      </c>
      <c r="M17" s="109" t="s">
        <v>217</v>
      </c>
      <c r="N17" s="109" t="s">
        <v>218</v>
      </c>
      <c r="O17" s="109" t="s">
        <v>219</v>
      </c>
      <c r="P17" s="109" t="s">
        <v>220</v>
      </c>
      <c r="Q17" s="109" t="s">
        <v>221</v>
      </c>
      <c r="R17" s="109" t="s">
        <v>222</v>
      </c>
      <c r="S17" s="109" t="s">
        <v>223</v>
      </c>
      <c r="T17" s="109" t="s">
        <v>224</v>
      </c>
      <c r="U17" s="109" t="s">
        <v>225</v>
      </c>
      <c r="V17" s="109" t="s">
        <v>226</v>
      </c>
      <c r="W17" s="109" t="s">
        <v>227</v>
      </c>
      <c r="X17" s="109" t="s">
        <v>228</v>
      </c>
      <c r="Y17" s="109" t="s">
        <v>229</v>
      </c>
      <c r="Z17" s="109" t="s">
        <v>230</v>
      </c>
      <c r="AA17" s="109" t="s">
        <v>231</v>
      </c>
      <c r="AB17" s="109" t="s">
        <v>232</v>
      </c>
      <c r="AC17" s="407" t="s">
        <v>20</v>
      </c>
    </row>
    <row r="18" spans="2:29" ht="15.6" customHeight="1">
      <c r="B18" s="417"/>
      <c r="C18" s="408" t="s">
        <v>21</v>
      </c>
      <c r="D18" s="409"/>
      <c r="E18" s="4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407"/>
    </row>
    <row r="19" spans="2:29" ht="18">
      <c r="B19" s="112">
        <v>1</v>
      </c>
      <c r="C19" s="400" t="s">
        <v>22</v>
      </c>
      <c r="D19" s="401"/>
      <c r="E19" s="402"/>
      <c r="F19" s="121">
        <v>13841000</v>
      </c>
      <c r="G19" s="121">
        <v>5906000</v>
      </c>
      <c r="H19" s="121">
        <v>6955000</v>
      </c>
      <c r="I19" s="121">
        <v>2276000</v>
      </c>
      <c r="J19" s="121">
        <v>19996000</v>
      </c>
      <c r="K19" s="151">
        <v>4449000</v>
      </c>
      <c r="L19" s="151">
        <v>14295000</v>
      </c>
      <c r="M19" s="121">
        <v>1761500</v>
      </c>
      <c r="N19" s="121">
        <v>3400000</v>
      </c>
      <c r="O19" s="151">
        <v>19098000</v>
      </c>
      <c r="P19" s="121">
        <v>3751000</v>
      </c>
      <c r="Q19" s="121">
        <v>16516000</v>
      </c>
      <c r="R19" s="121">
        <v>21550000</v>
      </c>
      <c r="S19" s="121">
        <v>9145000</v>
      </c>
      <c r="T19" s="121">
        <v>4955000</v>
      </c>
      <c r="U19" s="121">
        <v>7235000</v>
      </c>
      <c r="V19" s="121">
        <v>50057200</v>
      </c>
      <c r="W19" s="121">
        <v>24540000</v>
      </c>
      <c r="X19" s="121">
        <v>18575000</v>
      </c>
      <c r="Y19" s="121">
        <v>9609000</v>
      </c>
      <c r="Z19" s="151">
        <v>1290000</v>
      </c>
      <c r="AA19" s="121">
        <v>11267000</v>
      </c>
      <c r="AB19" s="121">
        <v>4503619</v>
      </c>
      <c r="AC19" s="118">
        <f>SUM(F19:AB19)</f>
        <v>274971319</v>
      </c>
    </row>
    <row r="20" spans="2:29" ht="18">
      <c r="B20" s="112">
        <v>2</v>
      </c>
      <c r="C20" s="400" t="s">
        <v>23</v>
      </c>
      <c r="D20" s="401"/>
      <c r="E20" s="402"/>
      <c r="F20" s="151">
        <v>360000</v>
      </c>
      <c r="G20" s="151">
        <v>360000</v>
      </c>
      <c r="H20" s="151">
        <v>23000</v>
      </c>
      <c r="I20" s="152"/>
      <c r="J20" s="151">
        <v>360000</v>
      </c>
      <c r="K20" s="151">
        <v>135000</v>
      </c>
      <c r="L20" s="151">
        <v>118000</v>
      </c>
      <c r="M20" s="152"/>
      <c r="N20" s="121">
        <v>2400000</v>
      </c>
      <c r="O20" s="151">
        <v>111000</v>
      </c>
      <c r="P20" s="151">
        <v>110000</v>
      </c>
      <c r="Q20" s="151">
        <v>40000</v>
      </c>
      <c r="R20" s="151">
        <v>360000</v>
      </c>
      <c r="S20" s="151">
        <v>130000</v>
      </c>
      <c r="T20" s="151">
        <v>110000</v>
      </c>
      <c r="U20" s="151">
        <v>23000</v>
      </c>
      <c r="V20" s="151">
        <v>360000</v>
      </c>
      <c r="W20" s="151">
        <v>360000</v>
      </c>
      <c r="X20" s="121">
        <v>6410000</v>
      </c>
      <c r="Y20" s="151">
        <v>130000</v>
      </c>
      <c r="Z20" s="151">
        <v>60000</v>
      </c>
      <c r="AA20" s="151">
        <v>130000</v>
      </c>
      <c r="AB20" s="151">
        <v>360000</v>
      </c>
      <c r="AC20" s="118">
        <f>SUM(F20:AB20)</f>
        <v>12450000</v>
      </c>
    </row>
    <row r="21" spans="2:29" ht="18">
      <c r="B21" s="112">
        <v>3</v>
      </c>
      <c r="C21" s="400" t="s">
        <v>24</v>
      </c>
      <c r="D21" s="401"/>
      <c r="E21" s="402"/>
      <c r="F21" s="152"/>
      <c r="G21" s="152"/>
      <c r="H21" s="152"/>
      <c r="I21" s="152"/>
      <c r="J21" s="152"/>
      <c r="K21" s="152"/>
      <c r="L21" s="152"/>
      <c r="M21" s="152"/>
      <c r="N21" s="152"/>
      <c r="O21" s="151">
        <v>19209000</v>
      </c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18"/>
    </row>
    <row r="22" spans="2:29" ht="19.5" thickBot="1">
      <c r="B22" s="112">
        <v>4</v>
      </c>
      <c r="C22" s="400" t="s">
        <v>25</v>
      </c>
      <c r="D22" s="401"/>
      <c r="E22" s="402"/>
      <c r="F22" s="121">
        <f>F23+F24+F25+F26+F27+F28+F29+F30</f>
        <v>2092500</v>
      </c>
      <c r="G22" s="121">
        <f t="shared" ref="G22:AB22" si="0">G23+G24+G25+G26+G27+G28+G29+G30</f>
        <v>4425500</v>
      </c>
      <c r="H22" s="121">
        <f t="shared" si="0"/>
        <v>267500</v>
      </c>
      <c r="I22" s="121">
        <f t="shared" si="0"/>
        <v>2927000</v>
      </c>
      <c r="J22" s="121">
        <f t="shared" si="0"/>
        <v>1837000</v>
      </c>
      <c r="K22" s="121">
        <f t="shared" si="0"/>
        <v>1753000</v>
      </c>
      <c r="L22" s="121">
        <f t="shared" si="0"/>
        <v>928000</v>
      </c>
      <c r="M22" s="121">
        <f t="shared" si="0"/>
        <v>81699000</v>
      </c>
      <c r="N22" s="121">
        <f t="shared" si="0"/>
        <v>3115000</v>
      </c>
      <c r="O22" s="121">
        <f t="shared" si="0"/>
        <v>9361000</v>
      </c>
      <c r="P22" s="121">
        <f t="shared" si="0"/>
        <v>1998000</v>
      </c>
      <c r="Q22" s="121">
        <f t="shared" si="0"/>
        <v>1472000</v>
      </c>
      <c r="R22" s="121">
        <f t="shared" si="0"/>
        <v>1323000</v>
      </c>
      <c r="S22" s="121">
        <f t="shared" si="0"/>
        <v>929000</v>
      </c>
      <c r="T22" s="121">
        <f t="shared" si="0"/>
        <v>1705600</v>
      </c>
      <c r="U22" s="121">
        <f t="shared" si="0"/>
        <v>463500</v>
      </c>
      <c r="V22" s="121">
        <f t="shared" si="0"/>
        <v>1742500</v>
      </c>
      <c r="W22" s="121">
        <f t="shared" si="0"/>
        <v>1729500</v>
      </c>
      <c r="X22" s="121">
        <f t="shared" si="0"/>
        <v>2120000</v>
      </c>
      <c r="Y22" s="121">
        <f t="shared" si="0"/>
        <v>1305000</v>
      </c>
      <c r="Z22" s="121">
        <f t="shared" si="0"/>
        <v>466800</v>
      </c>
      <c r="AA22" s="121">
        <f t="shared" si="0"/>
        <v>945000</v>
      </c>
      <c r="AB22" s="121">
        <f t="shared" si="0"/>
        <v>1538000</v>
      </c>
      <c r="AC22" s="122">
        <f>SUM(F22:AB22)</f>
        <v>126143400</v>
      </c>
    </row>
    <row r="23" spans="2:29" ht="19.5" thickBot="1">
      <c r="B23" s="123" t="s">
        <v>26</v>
      </c>
      <c r="D23" s="124" t="s">
        <v>27</v>
      </c>
      <c r="E23" s="125"/>
      <c r="F23" s="126">
        <v>85000</v>
      </c>
      <c r="G23" s="126">
        <v>530000</v>
      </c>
      <c r="H23" s="126"/>
      <c r="I23" s="126">
        <v>1996000</v>
      </c>
      <c r="J23" s="126">
        <v>30000</v>
      </c>
      <c r="K23" s="126">
        <v>496000</v>
      </c>
      <c r="L23" s="126"/>
      <c r="M23" s="126"/>
      <c r="N23" s="126">
        <v>50000</v>
      </c>
      <c r="O23" s="126">
        <v>4200000</v>
      </c>
      <c r="P23" s="126">
        <v>1526000</v>
      </c>
      <c r="Q23" s="126">
        <v>45000</v>
      </c>
      <c r="R23" s="126"/>
      <c r="S23" s="126">
        <v>220000</v>
      </c>
      <c r="T23" s="126">
        <v>70000</v>
      </c>
      <c r="U23" s="126">
        <v>196000</v>
      </c>
      <c r="V23" s="126">
        <v>100000</v>
      </c>
      <c r="W23" s="126">
        <v>85000</v>
      </c>
      <c r="X23" s="126">
        <v>250000</v>
      </c>
      <c r="Y23" s="126">
        <v>196000</v>
      </c>
      <c r="Z23" s="126"/>
      <c r="AA23" s="126">
        <v>196000</v>
      </c>
      <c r="AB23" s="126">
        <v>35000</v>
      </c>
      <c r="AC23" s="122">
        <f t="shared" ref="AC23:AC30" si="1">SUM(F23:AB23)</f>
        <v>10306000</v>
      </c>
    </row>
    <row r="24" spans="2:29" ht="19.5" thickBot="1">
      <c r="B24" s="123" t="s">
        <v>28</v>
      </c>
      <c r="D24" s="124" t="s">
        <v>29</v>
      </c>
      <c r="E24" s="125"/>
      <c r="F24" s="126">
        <v>600000</v>
      </c>
      <c r="G24" s="126">
        <v>350000</v>
      </c>
      <c r="H24" s="126">
        <v>172500</v>
      </c>
      <c r="I24" s="126">
        <v>287000</v>
      </c>
      <c r="J24" s="126">
        <v>350000</v>
      </c>
      <c r="K24" s="126">
        <v>425000</v>
      </c>
      <c r="L24" s="126">
        <v>410000</v>
      </c>
      <c r="M24" s="126">
        <v>79162000</v>
      </c>
      <c r="N24" s="126">
        <v>100000</v>
      </c>
      <c r="O24" s="126">
        <v>3155000</v>
      </c>
      <c r="P24" s="126"/>
      <c r="Q24" s="126">
        <v>600000</v>
      </c>
      <c r="R24" s="126">
        <v>10000</v>
      </c>
      <c r="S24" s="126">
        <v>300000</v>
      </c>
      <c r="T24" s="126">
        <v>274000</v>
      </c>
      <c r="U24" s="126">
        <v>172500</v>
      </c>
      <c r="V24" s="126">
        <v>100000</v>
      </c>
      <c r="W24" s="126">
        <v>100000</v>
      </c>
      <c r="X24" s="126">
        <v>300000</v>
      </c>
      <c r="Y24" s="126">
        <v>360000</v>
      </c>
      <c r="Z24" s="126"/>
      <c r="AA24" s="126">
        <v>240000</v>
      </c>
      <c r="AB24" s="126">
        <v>10000</v>
      </c>
      <c r="AC24" s="122">
        <f t="shared" si="1"/>
        <v>87478000</v>
      </c>
    </row>
    <row r="25" spans="2:29" ht="19.5" thickBot="1">
      <c r="B25" s="123" t="s">
        <v>30</v>
      </c>
      <c r="D25" s="124" t="s">
        <v>31</v>
      </c>
      <c r="E25" s="125"/>
      <c r="F25" s="126"/>
      <c r="G25" s="126"/>
      <c r="H25" s="126">
        <v>35000</v>
      </c>
      <c r="I25" s="126"/>
      <c r="J25" s="126"/>
      <c r="K25" s="126"/>
      <c r="L25" s="126">
        <v>310000</v>
      </c>
      <c r="M25" s="126">
        <v>125000</v>
      </c>
      <c r="N25" s="126"/>
      <c r="O25" s="126">
        <v>330000</v>
      </c>
      <c r="P25" s="126"/>
      <c r="Q25" s="126"/>
      <c r="R25" s="126"/>
      <c r="S25" s="126">
        <v>35000</v>
      </c>
      <c r="T25" s="126"/>
      <c r="U25" s="126">
        <v>35000</v>
      </c>
      <c r="V25" s="126"/>
      <c r="W25" s="126"/>
      <c r="X25" s="126">
        <v>420000</v>
      </c>
      <c r="Y25" s="126"/>
      <c r="Z25" s="126"/>
      <c r="AA25" s="126"/>
      <c r="AB25" s="126"/>
      <c r="AC25" s="122">
        <f t="shared" si="1"/>
        <v>1290000</v>
      </c>
    </row>
    <row r="26" spans="2:29" ht="19.5" thickBot="1">
      <c r="B26" s="123" t="s">
        <v>32</v>
      </c>
      <c r="D26" s="124" t="s">
        <v>33</v>
      </c>
      <c r="E26" s="125"/>
      <c r="F26" s="126">
        <v>348000</v>
      </c>
      <c r="G26" s="126">
        <v>348000</v>
      </c>
      <c r="H26" s="126">
        <v>60000</v>
      </c>
      <c r="I26" s="126">
        <v>164000</v>
      </c>
      <c r="J26" s="126">
        <v>348000</v>
      </c>
      <c r="K26" s="126">
        <v>112000</v>
      </c>
      <c r="L26" s="126">
        <v>24000</v>
      </c>
      <c r="M26" s="126">
        <v>2072000</v>
      </c>
      <c r="N26" s="126">
        <v>348000</v>
      </c>
      <c r="O26" s="126">
        <v>188000</v>
      </c>
      <c r="P26" s="126">
        <v>112000</v>
      </c>
      <c r="Q26" s="126">
        <v>348000</v>
      </c>
      <c r="R26" s="126">
        <v>348000</v>
      </c>
      <c r="S26" s="126">
        <v>214000</v>
      </c>
      <c r="T26" s="126">
        <v>51600</v>
      </c>
      <c r="U26" s="126">
        <v>60000</v>
      </c>
      <c r="V26" s="126">
        <v>348000</v>
      </c>
      <c r="W26" s="126">
        <v>348000</v>
      </c>
      <c r="X26" s="126"/>
      <c r="Y26" s="126">
        <v>149000</v>
      </c>
      <c r="Z26" s="126"/>
      <c r="AA26" s="126">
        <v>149000</v>
      </c>
      <c r="AB26" s="126">
        <v>348000</v>
      </c>
      <c r="AC26" s="122">
        <f t="shared" si="1"/>
        <v>6487600</v>
      </c>
    </row>
    <row r="27" spans="2:29" ht="19.5" thickBot="1">
      <c r="B27" s="123" t="s">
        <v>34</v>
      </c>
      <c r="D27" s="124" t="s">
        <v>35</v>
      </c>
      <c r="E27" s="125"/>
      <c r="F27" s="126">
        <v>222500</v>
      </c>
      <c r="G27" s="126">
        <v>2252500</v>
      </c>
      <c r="H27" s="126"/>
      <c r="I27" s="126">
        <v>240000</v>
      </c>
      <c r="J27" s="126">
        <v>164000</v>
      </c>
      <c r="K27" s="126">
        <v>480000</v>
      </c>
      <c r="L27" s="126">
        <v>160000</v>
      </c>
      <c r="M27" s="126">
        <v>60000</v>
      </c>
      <c r="N27" s="126">
        <v>1645000</v>
      </c>
      <c r="O27" s="126">
        <v>583000</v>
      </c>
      <c r="P27" s="126">
        <v>120000</v>
      </c>
      <c r="Q27" s="126">
        <v>222500</v>
      </c>
      <c r="R27" s="126">
        <v>20000</v>
      </c>
      <c r="S27" s="126">
        <v>60000</v>
      </c>
      <c r="T27" s="126">
        <v>640000</v>
      </c>
      <c r="U27" s="126"/>
      <c r="V27" s="126">
        <v>222500</v>
      </c>
      <c r="W27" s="126">
        <v>222500</v>
      </c>
      <c r="X27" s="126">
        <v>1150000</v>
      </c>
      <c r="Y27" s="126">
        <v>360000</v>
      </c>
      <c r="Z27" s="126"/>
      <c r="AA27" s="126">
        <v>120000</v>
      </c>
      <c r="AB27" s="126">
        <v>200000</v>
      </c>
      <c r="AC27" s="122">
        <f t="shared" si="1"/>
        <v>9144500</v>
      </c>
    </row>
    <row r="28" spans="2:29" ht="19.5" thickBot="1">
      <c r="B28" s="123" t="s">
        <v>36</v>
      </c>
      <c r="D28" s="124" t="s">
        <v>37</v>
      </c>
      <c r="E28" s="125"/>
      <c r="F28" s="126">
        <v>795000</v>
      </c>
      <c r="G28" s="126">
        <v>795000</v>
      </c>
      <c r="H28" s="126"/>
      <c r="I28" s="126"/>
      <c r="J28" s="126">
        <v>795000</v>
      </c>
      <c r="K28" s="126">
        <v>240000</v>
      </c>
      <c r="L28" s="126"/>
      <c r="M28" s="126">
        <v>40000</v>
      </c>
      <c r="N28" s="126">
        <v>795000</v>
      </c>
      <c r="O28" s="126">
        <v>875000</v>
      </c>
      <c r="P28" s="126"/>
      <c r="Q28" s="126">
        <v>79500</v>
      </c>
      <c r="R28" s="126">
        <v>795000</v>
      </c>
      <c r="S28" s="126"/>
      <c r="T28" s="126">
        <v>600000</v>
      </c>
      <c r="U28" s="126"/>
      <c r="V28" s="126">
        <v>795000</v>
      </c>
      <c r="W28" s="126">
        <v>795000</v>
      </c>
      <c r="X28" s="126"/>
      <c r="Y28" s="126"/>
      <c r="Z28" s="126"/>
      <c r="AA28" s="126"/>
      <c r="AB28" s="126">
        <v>795000</v>
      </c>
      <c r="AC28" s="122">
        <f t="shared" si="1"/>
        <v>8194500</v>
      </c>
    </row>
    <row r="29" spans="2:29" ht="19.5" thickBot="1">
      <c r="B29" s="123"/>
      <c r="D29" s="124" t="s">
        <v>38</v>
      </c>
      <c r="E29" s="125"/>
      <c r="F29" s="126">
        <v>15000</v>
      </c>
      <c r="G29" s="126">
        <v>150000</v>
      </c>
      <c r="H29" s="126"/>
      <c r="I29" s="126">
        <v>240000</v>
      </c>
      <c r="J29" s="126">
        <v>150000</v>
      </c>
      <c r="K29" s="126"/>
      <c r="L29" s="126">
        <v>24000</v>
      </c>
      <c r="M29" s="126">
        <v>240000</v>
      </c>
      <c r="N29" s="126">
        <v>150000</v>
      </c>
      <c r="O29" s="126">
        <v>30000</v>
      </c>
      <c r="P29" s="126">
        <v>240000</v>
      </c>
      <c r="Q29" s="126">
        <v>150000</v>
      </c>
      <c r="R29" s="126">
        <v>150000</v>
      </c>
      <c r="S29" s="126">
        <v>100000</v>
      </c>
      <c r="T29" s="126">
        <v>70000</v>
      </c>
      <c r="U29" s="126"/>
      <c r="V29" s="126">
        <v>150000</v>
      </c>
      <c r="W29" s="126">
        <v>150000</v>
      </c>
      <c r="X29" s="126"/>
      <c r="Y29" s="126">
        <v>240000</v>
      </c>
      <c r="Z29" s="126">
        <v>466800</v>
      </c>
      <c r="AA29" s="126">
        <v>240000</v>
      </c>
      <c r="AB29" s="126">
        <v>150000</v>
      </c>
      <c r="AC29" s="122">
        <f t="shared" si="1"/>
        <v>3105800</v>
      </c>
    </row>
    <row r="30" spans="2:29" ht="19.5" thickBot="1">
      <c r="B30" s="123" t="s">
        <v>39</v>
      </c>
      <c r="D30" s="124" t="s">
        <v>40</v>
      </c>
      <c r="E30" s="125"/>
      <c r="F30" s="126">
        <v>27000</v>
      </c>
      <c r="G30" s="126"/>
      <c r="H30" s="126"/>
      <c r="I30" s="126"/>
      <c r="J30" s="126"/>
      <c r="K30" s="126"/>
      <c r="L30" s="126"/>
      <c r="M30" s="126"/>
      <c r="N30" s="126">
        <v>27000</v>
      </c>
      <c r="O30" s="126"/>
      <c r="P30" s="126"/>
      <c r="Q30" s="126">
        <v>27000</v>
      </c>
      <c r="R30" s="126"/>
      <c r="S30" s="126"/>
      <c r="T30" s="126"/>
      <c r="U30" s="126"/>
      <c r="V30" s="126">
        <v>27000</v>
      </c>
      <c r="W30" s="126">
        <v>29000</v>
      </c>
      <c r="X30" s="126"/>
      <c r="Y30" s="126"/>
      <c r="Z30" s="126"/>
      <c r="AA30" s="126"/>
      <c r="AB30" s="126"/>
      <c r="AC30" s="122">
        <f t="shared" si="1"/>
        <v>137000</v>
      </c>
    </row>
    <row r="31" spans="2:29" ht="19.5" thickBot="1">
      <c r="B31" s="112">
        <v>5</v>
      </c>
      <c r="C31" s="400" t="s">
        <v>41</v>
      </c>
      <c r="D31" s="401"/>
      <c r="E31" s="402"/>
      <c r="F31" s="116">
        <v>1030000</v>
      </c>
      <c r="G31" s="116">
        <v>1155200</v>
      </c>
      <c r="H31" s="116">
        <v>2629500</v>
      </c>
      <c r="I31" s="116">
        <v>1820000</v>
      </c>
      <c r="J31" s="116">
        <v>6416000</v>
      </c>
      <c r="K31" s="117">
        <v>1765000</v>
      </c>
      <c r="L31" s="120"/>
      <c r="M31" s="116">
        <v>688900</v>
      </c>
      <c r="N31" s="116">
        <v>1087500</v>
      </c>
      <c r="O31" s="117">
        <v>1126000</v>
      </c>
      <c r="P31" s="116">
        <v>1570000</v>
      </c>
      <c r="Q31" s="116">
        <v>1030000</v>
      </c>
      <c r="R31" s="116">
        <v>1038600</v>
      </c>
      <c r="S31" s="116">
        <v>6708000</v>
      </c>
      <c r="T31" s="119">
        <v>4920000</v>
      </c>
      <c r="U31" s="116">
        <v>2629500</v>
      </c>
      <c r="V31" s="116">
        <v>1038600</v>
      </c>
      <c r="W31" s="120"/>
      <c r="X31" s="116">
        <v>1260000</v>
      </c>
      <c r="Y31" s="117">
        <v>1260000</v>
      </c>
      <c r="Z31" s="116">
        <v>1368000</v>
      </c>
      <c r="AA31" s="116">
        <v>13686000</v>
      </c>
      <c r="AB31" s="122">
        <v>1288000</v>
      </c>
      <c r="AC31" s="118">
        <f t="shared" ref="AC31:AC36" si="2">SUM(F31:AB31)</f>
        <v>55514800</v>
      </c>
    </row>
    <row r="32" spans="2:29" ht="19.5" thickBot="1">
      <c r="B32" s="112">
        <v>6</v>
      </c>
      <c r="C32" s="400" t="s">
        <v>42</v>
      </c>
      <c r="D32" s="401"/>
      <c r="E32" s="402"/>
      <c r="F32" s="116">
        <v>2000000</v>
      </c>
      <c r="G32" s="120"/>
      <c r="H32" s="120"/>
      <c r="I32" s="120"/>
      <c r="J32" s="120"/>
      <c r="K32" s="120"/>
      <c r="L32" s="120"/>
      <c r="M32" s="120"/>
      <c r="N32" s="120"/>
      <c r="O32" s="119">
        <v>300000</v>
      </c>
      <c r="P32" s="120"/>
      <c r="Q32" s="116">
        <v>2000000</v>
      </c>
      <c r="R32" s="120"/>
      <c r="S32" s="120"/>
      <c r="T32" s="120"/>
      <c r="U32" s="120"/>
      <c r="V32" s="116">
        <v>950000</v>
      </c>
      <c r="W32" s="119">
        <v>315000</v>
      </c>
      <c r="X32" s="120"/>
      <c r="Y32" s="120"/>
      <c r="Z32" s="117">
        <v>658000</v>
      </c>
      <c r="AA32" s="120">
        <v>658000</v>
      </c>
      <c r="AB32" s="122">
        <v>0</v>
      </c>
      <c r="AC32" s="118">
        <f t="shared" si="2"/>
        <v>6881000</v>
      </c>
    </row>
    <row r="33" spans="2:29" ht="18.75" thickBot="1">
      <c r="B33" s="112">
        <v>7</v>
      </c>
      <c r="C33" s="400" t="s">
        <v>43</v>
      </c>
      <c r="D33" s="401"/>
      <c r="E33" s="402"/>
      <c r="F33" s="117">
        <v>289000</v>
      </c>
      <c r="G33" s="117">
        <v>139000</v>
      </c>
      <c r="H33" s="117">
        <v>59000</v>
      </c>
      <c r="I33" s="119">
        <v>60000</v>
      </c>
      <c r="J33" s="117">
        <v>139000</v>
      </c>
      <c r="K33" s="119">
        <v>30000</v>
      </c>
      <c r="L33" s="120"/>
      <c r="M33" s="116">
        <v>220000</v>
      </c>
      <c r="N33" s="117">
        <v>289000</v>
      </c>
      <c r="O33" s="127">
        <v>1490500</v>
      </c>
      <c r="P33" s="120"/>
      <c r="Q33" s="117">
        <v>289000</v>
      </c>
      <c r="R33" s="117">
        <v>289000</v>
      </c>
      <c r="S33" s="116">
        <v>202000</v>
      </c>
      <c r="T33" s="119">
        <v>80000</v>
      </c>
      <c r="U33" s="120"/>
      <c r="V33" s="117">
        <v>289000</v>
      </c>
      <c r="W33" s="119">
        <v>120000</v>
      </c>
      <c r="X33" s="119">
        <v>1080000</v>
      </c>
      <c r="Y33" s="120">
        <v>1080000</v>
      </c>
      <c r="Z33" s="119">
        <v>2550000</v>
      </c>
      <c r="AA33" s="117">
        <v>2550000</v>
      </c>
      <c r="AB33" s="122">
        <v>2550000</v>
      </c>
      <c r="AC33" s="118">
        <f t="shared" si="2"/>
        <v>13794500</v>
      </c>
    </row>
    <row r="34" spans="2:29" ht="18.75" thickBot="1">
      <c r="B34" s="112">
        <v>8</v>
      </c>
      <c r="C34" s="113" t="s">
        <v>44</v>
      </c>
      <c r="D34" s="114"/>
      <c r="E34" s="115"/>
      <c r="F34" s="117">
        <v>37500</v>
      </c>
      <c r="G34" s="117">
        <v>37500</v>
      </c>
      <c r="H34" s="120"/>
      <c r="I34" s="116">
        <v>1850000</v>
      </c>
      <c r="J34" s="117">
        <v>307500</v>
      </c>
      <c r="K34" s="119">
        <v>1650000</v>
      </c>
      <c r="L34" s="120"/>
      <c r="M34" s="116">
        <v>505200</v>
      </c>
      <c r="N34" s="116">
        <v>287500</v>
      </c>
      <c r="O34" s="119">
        <v>1050000</v>
      </c>
      <c r="P34" s="119">
        <v>1650000</v>
      </c>
      <c r="Q34" s="117">
        <v>37500</v>
      </c>
      <c r="R34" s="117">
        <v>37500</v>
      </c>
      <c r="S34" s="119">
        <v>360000</v>
      </c>
      <c r="T34" s="119">
        <v>1650000</v>
      </c>
      <c r="U34" s="120"/>
      <c r="V34" s="117">
        <v>37500</v>
      </c>
      <c r="W34" s="120"/>
      <c r="X34" s="119">
        <v>1650000</v>
      </c>
      <c r="Y34" s="117">
        <v>1650000</v>
      </c>
      <c r="Z34" s="119">
        <v>1650000</v>
      </c>
      <c r="AA34" s="117">
        <v>1650000</v>
      </c>
      <c r="AB34" s="122">
        <v>37500</v>
      </c>
      <c r="AC34" s="118">
        <f t="shared" si="2"/>
        <v>16135200</v>
      </c>
    </row>
    <row r="35" spans="2:29" ht="18.75" thickBot="1">
      <c r="B35" s="112">
        <v>9</v>
      </c>
      <c r="C35" s="113" t="s">
        <v>45</v>
      </c>
      <c r="D35" s="114"/>
      <c r="E35" s="115"/>
      <c r="F35" s="117">
        <v>5000</v>
      </c>
      <c r="G35" s="117">
        <v>50000</v>
      </c>
      <c r="H35" s="119">
        <v>40000</v>
      </c>
      <c r="I35" s="119">
        <v>312000</v>
      </c>
      <c r="J35" s="117">
        <v>50000</v>
      </c>
      <c r="K35" s="119">
        <v>344000</v>
      </c>
      <c r="L35" s="120"/>
      <c r="M35" s="120"/>
      <c r="N35" s="117">
        <v>5000</v>
      </c>
      <c r="O35" s="128"/>
      <c r="P35" s="119">
        <v>344000</v>
      </c>
      <c r="Q35" s="117">
        <v>5000</v>
      </c>
      <c r="R35" s="117">
        <v>5000</v>
      </c>
      <c r="S35" s="117">
        <v>154000</v>
      </c>
      <c r="T35" s="119">
        <v>312000</v>
      </c>
      <c r="U35" s="119">
        <v>40000</v>
      </c>
      <c r="V35" s="117">
        <v>5000</v>
      </c>
      <c r="W35" s="120"/>
      <c r="X35" s="120"/>
      <c r="Y35" s="120"/>
      <c r="Z35" s="117">
        <v>120000</v>
      </c>
      <c r="AA35" s="117">
        <v>120000</v>
      </c>
      <c r="AB35" s="122">
        <v>5000</v>
      </c>
      <c r="AC35" s="118">
        <f t="shared" si="2"/>
        <v>1916000</v>
      </c>
    </row>
    <row r="36" spans="2:29" ht="18">
      <c r="B36" s="112">
        <v>10</v>
      </c>
      <c r="C36" s="400" t="s">
        <v>46</v>
      </c>
      <c r="D36" s="401"/>
      <c r="E36" s="402"/>
      <c r="F36" s="117">
        <v>60000</v>
      </c>
      <c r="G36" s="117">
        <v>60000</v>
      </c>
      <c r="H36" s="117">
        <v>60000</v>
      </c>
      <c r="I36" s="119">
        <v>480000</v>
      </c>
      <c r="J36" s="116">
        <v>60000</v>
      </c>
      <c r="K36" s="119">
        <v>480000</v>
      </c>
      <c r="L36" s="120"/>
      <c r="M36" s="119">
        <v>240000</v>
      </c>
      <c r="N36" s="117">
        <v>60000</v>
      </c>
      <c r="O36" s="117">
        <v>216000</v>
      </c>
      <c r="P36" s="119">
        <v>480000</v>
      </c>
      <c r="Q36" s="116">
        <v>60000</v>
      </c>
      <c r="R36" s="117">
        <v>120000</v>
      </c>
      <c r="S36" s="129" t="s">
        <v>233</v>
      </c>
      <c r="T36" s="119">
        <v>480000</v>
      </c>
      <c r="U36" s="117">
        <v>60000</v>
      </c>
      <c r="V36" s="117">
        <v>120000</v>
      </c>
      <c r="W36" s="120"/>
      <c r="X36" s="119">
        <v>480000</v>
      </c>
      <c r="Y36" s="117">
        <v>480000</v>
      </c>
      <c r="Z36" s="117">
        <v>60000</v>
      </c>
      <c r="AA36" s="116">
        <v>48000</v>
      </c>
      <c r="AB36" s="130">
        <v>60000</v>
      </c>
      <c r="AC36" s="118">
        <f t="shared" si="2"/>
        <v>4164000</v>
      </c>
    </row>
    <row r="37" spans="2:29" ht="39" customHeight="1">
      <c r="B37" s="403" t="s">
        <v>20</v>
      </c>
      <c r="C37" s="403"/>
      <c r="D37" s="403"/>
      <c r="E37" s="403"/>
      <c r="F37" s="118">
        <f>SUM(F19:F22,F31:F36)</f>
        <v>19715000</v>
      </c>
      <c r="G37" s="118">
        <f t="shared" ref="G37:AC37" si="3">SUM(G19:G22,G31:G36)</f>
        <v>12133200</v>
      </c>
      <c r="H37" s="118">
        <f t="shared" si="3"/>
        <v>10034000</v>
      </c>
      <c r="I37" s="118">
        <f t="shared" si="3"/>
        <v>9725000</v>
      </c>
      <c r="J37" s="118">
        <f t="shared" si="3"/>
        <v>29165500</v>
      </c>
      <c r="K37" s="118">
        <f t="shared" si="3"/>
        <v>10606000</v>
      </c>
      <c r="L37" s="118">
        <f t="shared" si="3"/>
        <v>15341000</v>
      </c>
      <c r="M37" s="118">
        <f t="shared" si="3"/>
        <v>85114600</v>
      </c>
      <c r="N37" s="118">
        <f t="shared" si="3"/>
        <v>10644000</v>
      </c>
      <c r="O37" s="118">
        <f t="shared" si="3"/>
        <v>51961500</v>
      </c>
      <c r="P37" s="118">
        <f t="shared" si="3"/>
        <v>9903000</v>
      </c>
      <c r="Q37" s="118">
        <f t="shared" si="3"/>
        <v>21449500</v>
      </c>
      <c r="R37" s="118">
        <f t="shared" si="3"/>
        <v>24723100</v>
      </c>
      <c r="S37" s="118">
        <f t="shared" si="3"/>
        <v>17628000</v>
      </c>
      <c r="T37" s="118">
        <f t="shared" si="3"/>
        <v>14212600</v>
      </c>
      <c r="U37" s="118">
        <f t="shared" si="3"/>
        <v>10451000</v>
      </c>
      <c r="V37" s="118">
        <f t="shared" si="3"/>
        <v>54599800</v>
      </c>
      <c r="W37" s="118">
        <f t="shared" si="3"/>
        <v>27064500</v>
      </c>
      <c r="X37" s="118">
        <f t="shared" si="3"/>
        <v>31575000</v>
      </c>
      <c r="Y37" s="118">
        <f t="shared" si="3"/>
        <v>15514000</v>
      </c>
      <c r="Z37" s="118">
        <f t="shared" si="3"/>
        <v>8222800</v>
      </c>
      <c r="AA37" s="118">
        <f t="shared" si="3"/>
        <v>31054000</v>
      </c>
      <c r="AB37" s="118">
        <f t="shared" si="3"/>
        <v>10342119</v>
      </c>
      <c r="AC37" s="118">
        <f t="shared" si="3"/>
        <v>511970219</v>
      </c>
    </row>
    <row r="40" spans="2:29" ht="20.25" thickBot="1">
      <c r="B40" s="131" t="s">
        <v>47</v>
      </c>
      <c r="F40" s="132"/>
      <c r="J40" s="131" t="s">
        <v>48</v>
      </c>
      <c r="N40" s="132"/>
    </row>
    <row r="41" spans="2:29" ht="42.6" customHeight="1" thickBot="1">
      <c r="B41" s="404" t="s">
        <v>49</v>
      </c>
      <c r="C41" s="405"/>
      <c r="D41" s="405"/>
      <c r="E41" s="406"/>
      <c r="F41" s="396" t="s">
        <v>50</v>
      </c>
      <c r="G41" s="398" t="s">
        <v>51</v>
      </c>
      <c r="H41" s="399"/>
      <c r="J41" s="134" t="s">
        <v>49</v>
      </c>
      <c r="K41" s="135"/>
      <c r="L41" s="133" t="s">
        <v>50</v>
      </c>
      <c r="M41" s="134" t="s">
        <v>51</v>
      </c>
      <c r="N41" s="135"/>
      <c r="O41" s="136" t="s">
        <v>52</v>
      </c>
      <c r="P41" s="133" t="s">
        <v>53</v>
      </c>
      <c r="Q41" s="133" t="s">
        <v>54</v>
      </c>
    </row>
    <row r="42" spans="2:29" ht="30" customHeight="1" thickBot="1">
      <c r="B42" s="404"/>
      <c r="C42" s="405"/>
      <c r="D42" s="405"/>
      <c r="E42" s="406"/>
      <c r="F42" s="397"/>
      <c r="G42" s="138" t="s">
        <v>55</v>
      </c>
      <c r="H42" s="138" t="s">
        <v>56</v>
      </c>
      <c r="J42" s="139"/>
      <c r="K42" s="140"/>
      <c r="L42" s="137"/>
      <c r="M42" s="138" t="s">
        <v>55</v>
      </c>
      <c r="N42" s="138" t="s">
        <v>56</v>
      </c>
      <c r="O42" s="141"/>
      <c r="P42" s="137"/>
      <c r="Q42" s="137"/>
    </row>
    <row r="43" spans="2:29" ht="15" customHeight="1" thickBot="1">
      <c r="B43" s="393" t="s">
        <v>234</v>
      </c>
      <c r="C43" s="393"/>
      <c r="D43" s="393"/>
      <c r="E43" s="393"/>
      <c r="F43" s="142">
        <v>5</v>
      </c>
      <c r="G43" s="143">
        <v>3</v>
      </c>
      <c r="H43" s="143">
        <v>2</v>
      </c>
      <c r="J43" s="144" t="s">
        <v>235</v>
      </c>
      <c r="K43" s="145"/>
      <c r="L43" s="143">
        <v>5</v>
      </c>
      <c r="M43" s="143">
        <v>3</v>
      </c>
      <c r="N43" s="143">
        <v>2</v>
      </c>
      <c r="O43" s="143">
        <v>46</v>
      </c>
      <c r="P43" s="143">
        <v>41</v>
      </c>
      <c r="Q43" s="143">
        <v>20</v>
      </c>
    </row>
    <row r="44" spans="2:29" ht="15" customHeight="1" thickBot="1">
      <c r="B44" s="393" t="s">
        <v>236</v>
      </c>
      <c r="C44" s="393"/>
      <c r="D44" s="393"/>
      <c r="E44" s="393"/>
      <c r="F44" s="142">
        <v>34</v>
      </c>
      <c r="G44" s="143">
        <v>34</v>
      </c>
      <c r="H44" s="143">
        <v>0</v>
      </c>
      <c r="J44" s="144" t="s">
        <v>169</v>
      </c>
      <c r="K44" s="145"/>
      <c r="L44" s="143">
        <v>34</v>
      </c>
      <c r="M44" s="143">
        <v>34</v>
      </c>
      <c r="N44" s="143">
        <v>0</v>
      </c>
      <c r="O44" s="143">
        <v>94</v>
      </c>
      <c r="P44" s="143">
        <v>58</v>
      </c>
      <c r="Q44" s="143">
        <v>23</v>
      </c>
    </row>
    <row r="45" spans="2:29" ht="15" customHeight="1" thickBot="1">
      <c r="B45" s="393" t="s">
        <v>237</v>
      </c>
      <c r="C45" s="393"/>
      <c r="D45" s="393"/>
      <c r="E45" s="393"/>
      <c r="F45" s="142">
        <v>23</v>
      </c>
      <c r="G45" s="143">
        <v>23</v>
      </c>
      <c r="H45" s="143">
        <v>0</v>
      </c>
      <c r="J45" s="144" t="s">
        <v>238</v>
      </c>
      <c r="K45" s="145"/>
      <c r="L45" s="143">
        <v>6</v>
      </c>
      <c r="M45" s="143">
        <v>6</v>
      </c>
      <c r="N45" s="143">
        <v>0</v>
      </c>
      <c r="O45" s="143">
        <v>23</v>
      </c>
      <c r="P45" s="143">
        <v>17</v>
      </c>
      <c r="Q45" s="143">
        <v>7</v>
      </c>
    </row>
    <row r="46" spans="2:29" ht="15" customHeight="1" thickBot="1">
      <c r="B46" s="393" t="s">
        <v>239</v>
      </c>
      <c r="C46" s="393"/>
      <c r="D46" s="393"/>
      <c r="E46" s="393"/>
      <c r="F46" s="142">
        <v>12</v>
      </c>
      <c r="G46" s="143">
        <v>12</v>
      </c>
      <c r="H46" s="143">
        <v>0</v>
      </c>
      <c r="J46" s="144" t="s">
        <v>240</v>
      </c>
      <c r="K46" s="145"/>
      <c r="L46" s="143">
        <v>23</v>
      </c>
      <c r="M46" s="143">
        <v>23</v>
      </c>
      <c r="N46" s="143">
        <v>0</v>
      </c>
      <c r="O46" s="143">
        <v>46</v>
      </c>
      <c r="P46" s="143">
        <v>23</v>
      </c>
      <c r="Q46" s="143">
        <v>23</v>
      </c>
    </row>
    <row r="47" spans="2:29" ht="15" customHeight="1" thickBot="1">
      <c r="B47" s="393" t="s">
        <v>241</v>
      </c>
      <c r="C47" s="393"/>
      <c r="D47" s="393"/>
      <c r="E47" s="393"/>
      <c r="F47" s="142">
        <v>6</v>
      </c>
      <c r="G47" s="143">
        <v>6</v>
      </c>
      <c r="H47" s="143">
        <v>0</v>
      </c>
      <c r="J47" s="394" t="s">
        <v>62</v>
      </c>
      <c r="K47" s="395"/>
      <c r="L47" s="395"/>
      <c r="M47" s="395"/>
      <c r="N47" s="395"/>
      <c r="O47" s="395"/>
      <c r="P47" s="395"/>
      <c r="Q47" s="395"/>
    </row>
    <row r="48" spans="2:29" ht="15" customHeight="1" thickBot="1">
      <c r="B48" s="393" t="s">
        <v>242</v>
      </c>
      <c r="C48" s="393"/>
      <c r="D48" s="393"/>
      <c r="E48" s="393"/>
      <c r="F48" s="142"/>
      <c r="G48" s="143"/>
      <c r="H48" s="143">
        <v>0</v>
      </c>
    </row>
    <row r="49" spans="2:8" ht="15" customHeight="1" thickBot="1">
      <c r="B49" s="393" t="s">
        <v>243</v>
      </c>
      <c r="C49" s="393"/>
      <c r="D49" s="393"/>
      <c r="E49" s="393"/>
      <c r="F49" s="142">
        <v>25</v>
      </c>
      <c r="G49" s="143">
        <v>25</v>
      </c>
      <c r="H49" s="143">
        <v>0</v>
      </c>
    </row>
    <row r="50" spans="2:8" ht="15" customHeight="1" thickBot="1">
      <c r="B50" s="393" t="s">
        <v>244</v>
      </c>
      <c r="C50" s="393"/>
      <c r="D50" s="393"/>
      <c r="E50" s="393"/>
      <c r="F50" s="142">
        <v>3</v>
      </c>
      <c r="G50" s="143">
        <v>3</v>
      </c>
      <c r="H50" s="143"/>
    </row>
    <row r="51" spans="2:8" ht="15" customHeight="1" thickBot="1">
      <c r="B51" s="393" t="s">
        <v>245</v>
      </c>
      <c r="C51" s="393"/>
      <c r="D51" s="393"/>
      <c r="E51" s="393"/>
      <c r="F51" s="142"/>
      <c r="G51" s="143"/>
      <c r="H51" s="143"/>
    </row>
    <row r="52" spans="2:8" ht="15" customHeight="1" thickBot="1">
      <c r="B52" s="393" t="s">
        <v>246</v>
      </c>
      <c r="C52" s="393"/>
      <c r="D52" s="393"/>
      <c r="E52" s="393"/>
      <c r="F52" s="142"/>
      <c r="G52" s="143"/>
      <c r="H52" s="143"/>
    </row>
    <row r="53" spans="2:8" ht="15" customHeight="1" thickBot="1">
      <c r="B53" s="393" t="s">
        <v>68</v>
      </c>
      <c r="C53" s="393"/>
      <c r="D53" s="393"/>
      <c r="E53" s="393"/>
      <c r="F53" s="142">
        <v>2</v>
      </c>
      <c r="G53" s="143">
        <v>2</v>
      </c>
      <c r="H53" s="143">
        <v>0</v>
      </c>
    </row>
    <row r="54" spans="2:8" ht="15" customHeight="1" thickBot="1">
      <c r="B54" s="393" t="s">
        <v>69</v>
      </c>
      <c r="C54" s="393"/>
      <c r="D54" s="393"/>
      <c r="E54" s="393"/>
      <c r="F54" s="142">
        <v>0</v>
      </c>
      <c r="G54" s="143">
        <v>0</v>
      </c>
      <c r="H54" s="143">
        <v>0</v>
      </c>
    </row>
    <row r="56" spans="2:8">
      <c r="E56" s="105" t="s">
        <v>247</v>
      </c>
    </row>
    <row r="58" spans="2:8">
      <c r="B58" s="146" t="s">
        <v>70</v>
      </c>
      <c r="C58" s="147"/>
      <c r="D58" s="148"/>
      <c r="E58" s="148"/>
      <c r="F58" s="148"/>
      <c r="G58" s="149"/>
    </row>
    <row r="59" spans="2:8">
      <c r="B59" s="386" t="s">
        <v>71</v>
      </c>
      <c r="C59" s="387"/>
      <c r="D59" s="387"/>
      <c r="E59" s="388"/>
      <c r="F59" s="386" t="s">
        <v>72</v>
      </c>
      <c r="G59" s="387"/>
    </row>
    <row r="60" spans="2:8" ht="15">
      <c r="B60" s="383" t="s">
        <v>73</v>
      </c>
      <c r="C60" s="384"/>
      <c r="D60" s="384"/>
      <c r="E60" s="385"/>
      <c r="F60" s="153">
        <v>10827000</v>
      </c>
      <c r="G60" s="154"/>
    </row>
    <row r="61" spans="2:8" ht="15">
      <c r="B61" s="383" t="s">
        <v>74</v>
      </c>
      <c r="C61" s="384"/>
      <c r="D61" s="384"/>
      <c r="E61" s="385"/>
      <c r="F61" s="153">
        <v>16239600</v>
      </c>
      <c r="G61" s="154"/>
    </row>
    <row r="62" spans="2:8" ht="15">
      <c r="B62" s="383" t="s">
        <v>75</v>
      </c>
      <c r="C62" s="384"/>
      <c r="D62" s="384"/>
      <c r="E62" s="385"/>
      <c r="F62" s="153">
        <v>16208789</v>
      </c>
      <c r="G62" s="154"/>
    </row>
    <row r="63" spans="2:8" ht="15">
      <c r="B63" s="383" t="s">
        <v>76</v>
      </c>
      <c r="C63" s="384"/>
      <c r="D63" s="384"/>
      <c r="E63" s="385"/>
      <c r="F63" s="153">
        <v>356000</v>
      </c>
      <c r="G63" s="154"/>
    </row>
    <row r="64" spans="2:8" ht="15">
      <c r="B64" s="383" t="s">
        <v>77</v>
      </c>
      <c r="C64" s="384"/>
      <c r="D64" s="384"/>
      <c r="E64" s="385"/>
      <c r="F64" s="153">
        <v>364312030</v>
      </c>
      <c r="G64" s="154"/>
    </row>
    <row r="65" spans="2:34" ht="15">
      <c r="B65" s="383" t="s">
        <v>78</v>
      </c>
      <c r="C65" s="384"/>
      <c r="D65" s="384"/>
      <c r="E65" s="385"/>
      <c r="F65" s="153">
        <v>92400</v>
      </c>
      <c r="G65" s="154"/>
    </row>
    <row r="66" spans="2:34" ht="15">
      <c r="B66" s="383" t="s">
        <v>79</v>
      </c>
      <c r="C66" s="384"/>
      <c r="D66" s="384"/>
      <c r="E66" s="385"/>
      <c r="F66" s="153"/>
      <c r="G66" s="154"/>
    </row>
    <row r="67" spans="2:34" ht="15">
      <c r="B67" s="383" t="s">
        <v>80</v>
      </c>
      <c r="C67" s="384"/>
      <c r="D67" s="384"/>
      <c r="E67" s="385"/>
      <c r="F67" s="153"/>
      <c r="G67" s="154"/>
    </row>
    <row r="68" spans="2:34" ht="15">
      <c r="B68" s="386" t="s">
        <v>62</v>
      </c>
      <c r="C68" s="387"/>
      <c r="D68" s="387"/>
      <c r="E68" s="388"/>
      <c r="F68" s="153">
        <v>448759608</v>
      </c>
      <c r="G68" s="154"/>
    </row>
    <row r="73" spans="2:34" ht="42" hidden="1" customHeight="1">
      <c r="B73" s="389" t="s">
        <v>81</v>
      </c>
      <c r="C73" s="390"/>
      <c r="D73" s="391">
        <f>F68-AC37</f>
        <v>-63210611</v>
      </c>
      <c r="E73" s="392"/>
    </row>
    <row r="76" spans="2:34">
      <c r="K76" s="150"/>
      <c r="N76" s="150"/>
      <c r="R76" s="150"/>
      <c r="V76" s="150"/>
      <c r="W76" s="150"/>
      <c r="X76" s="150"/>
      <c r="AB76" s="150"/>
      <c r="AD76" s="150"/>
    </row>
    <row r="77" spans="2:34">
      <c r="O77" s="150"/>
      <c r="R77" s="150"/>
      <c r="V77" s="150"/>
      <c r="Z77" s="150"/>
      <c r="AA77" s="150"/>
      <c r="AB77" s="150"/>
      <c r="AF77" s="150"/>
      <c r="AH77" s="150"/>
    </row>
    <row r="78" spans="2:34">
      <c r="V78" s="150"/>
    </row>
    <row r="79" spans="2:34">
      <c r="W79" s="150"/>
    </row>
    <row r="80" spans="2:34">
      <c r="R80" s="150"/>
      <c r="AA80" s="150"/>
    </row>
    <row r="81" spans="9:34">
      <c r="L81" s="150"/>
      <c r="N81" s="150"/>
      <c r="V81" s="150"/>
      <c r="W81" s="150"/>
      <c r="AA81" s="150"/>
      <c r="AB81" s="150"/>
      <c r="AD81" s="150"/>
      <c r="AE81" s="150"/>
    </row>
    <row r="82" spans="9:34">
      <c r="N82" s="150"/>
      <c r="P82" s="150"/>
      <c r="R82" s="150"/>
      <c r="S82" s="150"/>
      <c r="V82" s="150"/>
      <c r="W82" s="150"/>
      <c r="AA82" s="150"/>
      <c r="AB82" s="150"/>
      <c r="AD82" s="150"/>
      <c r="AE82" s="150"/>
      <c r="AF82" s="150"/>
      <c r="AH82" s="150"/>
    </row>
    <row r="83" spans="9:34">
      <c r="K83" s="150"/>
      <c r="L83" s="150"/>
      <c r="N83" s="150"/>
      <c r="R83" s="150"/>
      <c r="S83" s="150"/>
      <c r="V83" s="150"/>
      <c r="W83" s="150"/>
      <c r="X83" s="150"/>
      <c r="Z83" s="150"/>
      <c r="AA83" s="150"/>
      <c r="AF83" s="150"/>
      <c r="AH83" s="150"/>
    </row>
    <row r="84" spans="9:34">
      <c r="L84" s="150"/>
      <c r="N84" s="150"/>
      <c r="O84" s="150"/>
      <c r="P84" s="150"/>
      <c r="R84" s="150"/>
      <c r="S84" s="150"/>
      <c r="W84" s="150"/>
      <c r="AA84" s="150"/>
      <c r="AB84" s="150"/>
    </row>
    <row r="85" spans="9:34">
      <c r="I85" s="105">
        <v>10</v>
      </c>
      <c r="P85" s="150"/>
      <c r="R85" s="150"/>
      <c r="T85" s="150"/>
      <c r="W85" s="150"/>
      <c r="AA85" s="150"/>
      <c r="AF85" s="150"/>
    </row>
  </sheetData>
  <mergeCells count="55">
    <mergeCell ref="C8:C9"/>
    <mergeCell ref="D8:E8"/>
    <mergeCell ref="D9:E9"/>
    <mergeCell ref="D4:E4"/>
    <mergeCell ref="C5:C7"/>
    <mergeCell ref="D5:E5"/>
    <mergeCell ref="D6:E6"/>
    <mergeCell ref="D7:E7"/>
    <mergeCell ref="C22:E22"/>
    <mergeCell ref="C10:C11"/>
    <mergeCell ref="D10:E10"/>
    <mergeCell ref="D11:E11"/>
    <mergeCell ref="B12:E12"/>
    <mergeCell ref="B16:AB16"/>
    <mergeCell ref="B17:B18"/>
    <mergeCell ref="C17:E17"/>
    <mergeCell ref="AC17:AC18"/>
    <mergeCell ref="C18:E18"/>
    <mergeCell ref="C19:E19"/>
    <mergeCell ref="C20:E20"/>
    <mergeCell ref="C21:E21"/>
    <mergeCell ref="B46:E46"/>
    <mergeCell ref="C31:E31"/>
    <mergeCell ref="C32:E32"/>
    <mergeCell ref="C33:E33"/>
    <mergeCell ref="C36:E36"/>
    <mergeCell ref="B37:E37"/>
    <mergeCell ref="B41:E42"/>
    <mergeCell ref="F41:F42"/>
    <mergeCell ref="G41:H41"/>
    <mergeCell ref="B43:E43"/>
    <mergeCell ref="B44:E44"/>
    <mergeCell ref="B45:E45"/>
    <mergeCell ref="F59:G59"/>
    <mergeCell ref="B60:E60"/>
    <mergeCell ref="B47:E47"/>
    <mergeCell ref="J47:Q47"/>
    <mergeCell ref="B48:E48"/>
    <mergeCell ref="B49:E49"/>
    <mergeCell ref="B50:E50"/>
    <mergeCell ref="B51:E51"/>
    <mergeCell ref="B61:E61"/>
    <mergeCell ref="B62:E62"/>
    <mergeCell ref="B63:E63"/>
    <mergeCell ref="B52:E52"/>
    <mergeCell ref="B53:E53"/>
    <mergeCell ref="B54:E54"/>
    <mergeCell ref="B59:E59"/>
    <mergeCell ref="B67:E67"/>
    <mergeCell ref="B68:E68"/>
    <mergeCell ref="B73:C73"/>
    <mergeCell ref="D73:E73"/>
    <mergeCell ref="B64:E64"/>
    <mergeCell ref="B65:E65"/>
    <mergeCell ref="B66:E66"/>
  </mergeCells>
  <pageMargins left="0.7" right="0.7" top="0.75" bottom="0.75" header="0.3" footer="0.3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A78"/>
  <sheetViews>
    <sheetView showGridLines="0" zoomScale="90" zoomScaleNormal="90" workbookViewId="0">
      <selection activeCell="P43" sqref="P43:P51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6" width="17.875" customWidth="1"/>
    <col min="7" max="7" width="18.125" customWidth="1"/>
    <col min="8" max="8" width="18.375" customWidth="1"/>
    <col min="9" max="9" width="21.125" customWidth="1"/>
    <col min="10" max="10" width="22.25" customWidth="1"/>
    <col min="11" max="11" width="20.375" customWidth="1"/>
    <col min="12" max="12" width="21.125" customWidth="1"/>
    <col min="13" max="14" width="20.875" customWidth="1"/>
    <col min="15" max="15" width="23.625" customWidth="1"/>
    <col min="16" max="16" width="22.375" customWidth="1"/>
    <col min="17" max="17" width="20.125" customWidth="1"/>
    <col min="18" max="18" width="18.125" bestFit="1" customWidth="1"/>
    <col min="19" max="19" width="17.75" customWidth="1"/>
    <col min="20" max="20" width="18.75" customWidth="1"/>
    <col min="21" max="21" width="17.75" customWidth="1"/>
    <col min="22" max="22" width="17.375" bestFit="1" customWidth="1"/>
    <col min="23" max="23" width="19.875" customWidth="1"/>
    <col min="24" max="24" width="25.875" customWidth="1"/>
    <col min="25" max="25" width="25.375" customWidth="1"/>
    <col min="26" max="26" width="19.75" customWidth="1"/>
    <col min="27" max="27" width="21.625" customWidth="1"/>
  </cols>
  <sheetData>
    <row r="1" spans="2:26" ht="21">
      <c r="C1" s="1" t="s">
        <v>0</v>
      </c>
      <c r="D1" s="1"/>
      <c r="E1" s="1"/>
      <c r="F1" s="2"/>
      <c r="G1" s="2"/>
    </row>
    <row r="3" spans="2:26" ht="15">
      <c r="B3" s="3" t="s">
        <v>1</v>
      </c>
      <c r="C3" s="3"/>
      <c r="D3" s="3"/>
      <c r="E3" s="2"/>
      <c r="F3" s="2"/>
    </row>
    <row r="4" spans="2:26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26" ht="30" customHeight="1">
      <c r="B5" s="5">
        <v>1</v>
      </c>
      <c r="C5" s="304" t="s">
        <v>6</v>
      </c>
      <c r="D5" s="305" t="s">
        <v>7</v>
      </c>
      <c r="E5" s="305"/>
      <c r="F5" s="6"/>
    </row>
    <row r="6" spans="2:26" ht="30" customHeight="1">
      <c r="B6" s="5">
        <v>2</v>
      </c>
      <c r="C6" s="304"/>
      <c r="D6" s="306" t="s">
        <v>8</v>
      </c>
      <c r="E6" s="307"/>
      <c r="F6" s="6"/>
    </row>
    <row r="7" spans="2:26" ht="21.6" customHeight="1">
      <c r="B7" s="5">
        <v>3</v>
      </c>
      <c r="C7" s="304"/>
      <c r="D7" s="305" t="s">
        <v>9</v>
      </c>
      <c r="E7" s="305"/>
      <c r="F7" s="6"/>
    </row>
    <row r="8" spans="2:26" ht="27.6" customHeight="1">
      <c r="B8" s="5">
        <v>4</v>
      </c>
      <c r="C8" s="304" t="s">
        <v>10</v>
      </c>
      <c r="D8" s="305" t="s">
        <v>11</v>
      </c>
      <c r="E8" s="305"/>
      <c r="F8" s="6"/>
    </row>
    <row r="9" spans="2:26" ht="20.45" customHeight="1">
      <c r="B9" s="5">
        <v>5</v>
      </c>
      <c r="C9" s="304"/>
      <c r="D9" s="305" t="s">
        <v>12</v>
      </c>
      <c r="E9" s="305"/>
      <c r="F9" s="6"/>
    </row>
    <row r="10" spans="2:26" ht="15.6" customHeight="1">
      <c r="B10" s="5">
        <v>6</v>
      </c>
      <c r="C10" s="304" t="s">
        <v>13</v>
      </c>
      <c r="D10" s="306" t="s">
        <v>14</v>
      </c>
      <c r="E10" s="307"/>
      <c r="F10" s="6"/>
    </row>
    <row r="11" spans="2:26" ht="21" customHeight="1">
      <c r="B11" s="5">
        <v>7</v>
      </c>
      <c r="C11" s="304"/>
      <c r="D11" s="306" t="s">
        <v>15</v>
      </c>
      <c r="E11" s="307"/>
      <c r="F11" s="6"/>
    </row>
    <row r="12" spans="2:26" ht="15">
      <c r="B12" s="317" t="s">
        <v>16</v>
      </c>
      <c r="C12" s="317"/>
      <c r="D12" s="317"/>
      <c r="E12" s="317"/>
      <c r="F12" s="5">
        <v>2025</v>
      </c>
    </row>
    <row r="16" spans="2:26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</row>
    <row r="17" spans="2:27" ht="14.45" customHeight="1">
      <c r="B17" s="351" t="s">
        <v>2</v>
      </c>
      <c r="C17" s="428" t="s">
        <v>277</v>
      </c>
      <c r="D17" s="429"/>
      <c r="E17" s="430"/>
      <c r="F17" s="4" t="s">
        <v>278</v>
      </c>
      <c r="G17" s="4" t="s">
        <v>279</v>
      </c>
      <c r="H17" s="4" t="s">
        <v>280</v>
      </c>
      <c r="I17" s="4" t="s">
        <v>281</v>
      </c>
      <c r="J17" s="4" t="s">
        <v>282</v>
      </c>
      <c r="K17" s="4" t="s">
        <v>283</v>
      </c>
      <c r="L17" s="4" t="s">
        <v>284</v>
      </c>
      <c r="M17" s="4" t="s">
        <v>285</v>
      </c>
      <c r="N17" s="4" t="s">
        <v>286</v>
      </c>
      <c r="O17" s="4" t="s">
        <v>287</v>
      </c>
      <c r="P17" s="4" t="s">
        <v>288</v>
      </c>
      <c r="Q17" s="4" t="s">
        <v>289</v>
      </c>
      <c r="R17" s="4" t="s">
        <v>290</v>
      </c>
      <c r="S17" s="4" t="s">
        <v>291</v>
      </c>
      <c r="T17" s="4" t="s">
        <v>292</v>
      </c>
      <c r="U17" s="4" t="s">
        <v>293</v>
      </c>
      <c r="V17" s="4" t="s">
        <v>294</v>
      </c>
      <c r="W17" s="4" t="s">
        <v>295</v>
      </c>
      <c r="X17" s="4" t="s">
        <v>296</v>
      </c>
      <c r="Y17" s="4" t="s">
        <v>297</v>
      </c>
      <c r="Z17" s="4" t="s">
        <v>298</v>
      </c>
      <c r="AA17" s="356" t="s">
        <v>20</v>
      </c>
    </row>
    <row r="18" spans="2:27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356"/>
    </row>
    <row r="19" spans="2:27" ht="19.5" thickBot="1">
      <c r="B19" s="7">
        <v>1</v>
      </c>
      <c r="C19" s="347" t="s">
        <v>22</v>
      </c>
      <c r="D19" s="348"/>
      <c r="E19" s="360"/>
      <c r="F19" s="11">
        <v>4415000</v>
      </c>
      <c r="G19" s="11">
        <v>9192500</v>
      </c>
      <c r="H19" s="11">
        <v>9352500</v>
      </c>
      <c r="I19" s="11">
        <v>2678000</v>
      </c>
      <c r="J19" s="11">
        <v>48410000</v>
      </c>
      <c r="K19" s="11">
        <v>8377250</v>
      </c>
      <c r="L19" s="11">
        <v>19833000</v>
      </c>
      <c r="M19" s="11">
        <v>6479750</v>
      </c>
      <c r="N19" s="11">
        <v>10125000</v>
      </c>
      <c r="O19" s="11">
        <v>7490000</v>
      </c>
      <c r="P19" s="11">
        <v>19105500</v>
      </c>
      <c r="Q19" s="11">
        <v>3893000</v>
      </c>
      <c r="R19" s="11">
        <v>4132000</v>
      </c>
      <c r="S19" s="11">
        <v>12657000</v>
      </c>
      <c r="T19" s="11">
        <v>948000</v>
      </c>
      <c r="U19" s="11">
        <v>7317500</v>
      </c>
      <c r="V19" s="11">
        <v>14312000</v>
      </c>
      <c r="W19" s="11">
        <v>7317500</v>
      </c>
      <c r="X19" s="11">
        <v>5642000</v>
      </c>
      <c r="Y19" s="11">
        <v>19763000</v>
      </c>
      <c r="Z19" s="11">
        <v>12937500</v>
      </c>
      <c r="AA19" s="12">
        <f>SUM(F19:Z19)</f>
        <v>234378000</v>
      </c>
    </row>
    <row r="20" spans="2:27" ht="19.5" thickBot="1">
      <c r="B20" s="7">
        <v>2</v>
      </c>
      <c r="C20" s="347" t="s">
        <v>23</v>
      </c>
      <c r="D20" s="348"/>
      <c r="E20" s="360"/>
      <c r="F20" s="11">
        <v>111000</v>
      </c>
      <c r="G20" s="11">
        <v>162500</v>
      </c>
      <c r="H20" s="11">
        <v>90500</v>
      </c>
      <c r="I20" s="11">
        <v>111000</v>
      </c>
      <c r="J20" s="11">
        <v>114500</v>
      </c>
      <c r="K20" s="11">
        <v>162500</v>
      </c>
      <c r="L20" s="11">
        <v>162500</v>
      </c>
      <c r="M20" s="11">
        <v>162500</v>
      </c>
      <c r="N20" s="11">
        <v>162500</v>
      </c>
      <c r="O20" s="11">
        <v>162500</v>
      </c>
      <c r="P20" s="11">
        <v>111000</v>
      </c>
      <c r="Q20" s="11">
        <v>121000</v>
      </c>
      <c r="R20" s="11">
        <v>760000</v>
      </c>
      <c r="S20" s="11">
        <v>90500</v>
      </c>
      <c r="T20" s="11">
        <v>111000</v>
      </c>
      <c r="U20" s="11">
        <v>111000</v>
      </c>
      <c r="V20" s="11">
        <v>162500</v>
      </c>
      <c r="W20" s="11">
        <v>121000</v>
      </c>
      <c r="X20" s="11">
        <v>162000</v>
      </c>
      <c r="Y20" s="11">
        <v>111000</v>
      </c>
      <c r="Z20" s="11">
        <v>162000</v>
      </c>
      <c r="AA20" s="12">
        <f>SUM(F20:Z20)</f>
        <v>3425000</v>
      </c>
    </row>
    <row r="21" spans="2:27" ht="19.5" thickBot="1">
      <c r="B21" s="7">
        <v>3</v>
      </c>
      <c r="C21" s="347" t="s">
        <v>24</v>
      </c>
      <c r="D21" s="348"/>
      <c r="E21" s="360"/>
      <c r="F21" s="11">
        <v>1440000</v>
      </c>
      <c r="G21" s="11">
        <v>760000</v>
      </c>
      <c r="H21" s="11">
        <v>550000</v>
      </c>
      <c r="I21" s="11">
        <v>144000</v>
      </c>
      <c r="J21" s="11">
        <v>770000</v>
      </c>
      <c r="K21" s="11">
        <v>500000</v>
      </c>
      <c r="L21" s="11">
        <v>500000</v>
      </c>
      <c r="M21" s="11">
        <v>500000</v>
      </c>
      <c r="N21" s="11">
        <v>2040000</v>
      </c>
      <c r="O21" s="11">
        <v>500000</v>
      </c>
      <c r="P21" s="11">
        <v>550000</v>
      </c>
      <c r="Q21" s="11">
        <v>8400000</v>
      </c>
      <c r="R21" s="11">
        <v>760000</v>
      </c>
      <c r="S21" s="11">
        <v>550000</v>
      </c>
      <c r="T21" s="11">
        <v>7830000</v>
      </c>
      <c r="U21" s="11">
        <v>100000</v>
      </c>
      <c r="V21" s="11">
        <v>100000</v>
      </c>
      <c r="W21" s="11">
        <v>500000</v>
      </c>
      <c r="X21" s="11">
        <v>4000000</v>
      </c>
      <c r="Y21" s="11">
        <v>5500000</v>
      </c>
      <c r="Z21" s="11">
        <v>134000</v>
      </c>
      <c r="AA21" s="12">
        <f>SUM(F21:Z21)</f>
        <v>36128000</v>
      </c>
    </row>
    <row r="22" spans="2:27" ht="19.5" thickBot="1">
      <c r="B22" s="7">
        <v>4</v>
      </c>
      <c r="C22" s="347" t="s">
        <v>25</v>
      </c>
      <c r="D22" s="348"/>
      <c r="E22" s="360"/>
      <c r="F22" s="11">
        <f>SUM(F23:F30)</f>
        <v>6651000</v>
      </c>
      <c r="G22" s="11">
        <f t="shared" ref="G22:Z22" si="0">SUM(G23:G30)</f>
        <v>17000000</v>
      </c>
      <c r="H22" s="11">
        <f t="shared" si="0"/>
        <v>11370500</v>
      </c>
      <c r="I22" s="11">
        <f t="shared" si="0"/>
        <v>10741000</v>
      </c>
      <c r="J22" s="11">
        <f t="shared" si="0"/>
        <v>10583000</v>
      </c>
      <c r="K22" s="11">
        <f t="shared" si="0"/>
        <v>6795000</v>
      </c>
      <c r="L22" s="11">
        <f t="shared" si="0"/>
        <v>7164000</v>
      </c>
      <c r="M22" s="11">
        <f t="shared" si="0"/>
        <v>7418500</v>
      </c>
      <c r="N22" s="11">
        <f t="shared" si="0"/>
        <v>4231800</v>
      </c>
      <c r="O22" s="11">
        <f t="shared" si="0"/>
        <v>10049000</v>
      </c>
      <c r="P22" s="11">
        <f t="shared" si="0"/>
        <v>11736000</v>
      </c>
      <c r="Q22" s="11">
        <f t="shared" si="0"/>
        <v>11766000</v>
      </c>
      <c r="R22" s="11">
        <f t="shared" si="0"/>
        <v>13524000</v>
      </c>
      <c r="S22" s="11">
        <f t="shared" si="0"/>
        <v>10343500</v>
      </c>
      <c r="T22" s="11">
        <f t="shared" si="0"/>
        <v>8243500</v>
      </c>
      <c r="U22" s="11">
        <f t="shared" si="0"/>
        <v>9693500</v>
      </c>
      <c r="V22" s="11">
        <f t="shared" si="0"/>
        <v>9170500</v>
      </c>
      <c r="W22" s="11">
        <f t="shared" si="0"/>
        <v>9442500</v>
      </c>
      <c r="X22" s="11">
        <f t="shared" si="0"/>
        <v>5684000</v>
      </c>
      <c r="Y22" s="11">
        <f t="shared" si="0"/>
        <v>9091000</v>
      </c>
      <c r="Z22" s="11">
        <f t="shared" si="0"/>
        <v>10714000</v>
      </c>
      <c r="AA22" s="11">
        <f>Z22+Y22+X22+W22+V22+U22+T22+S22+R22+Q22+P22+O22+N22+M22+L22+K22+J22+I22+H22+G22+F22</f>
        <v>201412300</v>
      </c>
    </row>
    <row r="23" spans="2:27" ht="19.5" thickBot="1">
      <c r="B23" s="13" t="s">
        <v>26</v>
      </c>
      <c r="D23" s="14" t="s">
        <v>27</v>
      </c>
      <c r="E23" s="15"/>
      <c r="F23" s="16">
        <v>2700000</v>
      </c>
      <c r="G23" s="16">
        <v>3796000</v>
      </c>
      <c r="H23" s="16">
        <v>5095000</v>
      </c>
      <c r="I23" s="16">
        <v>4200000</v>
      </c>
      <c r="J23" s="16">
        <v>4900000</v>
      </c>
      <c r="K23" s="16">
        <v>165000</v>
      </c>
      <c r="L23" s="16">
        <v>165000</v>
      </c>
      <c r="M23" s="16">
        <v>165000</v>
      </c>
      <c r="N23" s="16">
        <v>1136800</v>
      </c>
      <c r="O23" s="16">
        <v>165000</v>
      </c>
      <c r="P23" s="16">
        <v>4200000</v>
      </c>
      <c r="Q23" s="16">
        <v>4000000</v>
      </c>
      <c r="R23" s="16">
        <v>3146000</v>
      </c>
      <c r="S23" s="16">
        <v>5095000</v>
      </c>
      <c r="T23" s="16">
        <v>2750000</v>
      </c>
      <c r="U23" s="16">
        <v>4200000</v>
      </c>
      <c r="V23" s="16">
        <v>4000000</v>
      </c>
      <c r="W23" s="16">
        <v>4200000</v>
      </c>
      <c r="X23" s="16">
        <v>4000000</v>
      </c>
      <c r="Y23" s="16">
        <v>2700000</v>
      </c>
      <c r="Z23" s="16">
        <v>4200000</v>
      </c>
      <c r="AA23" s="11">
        <f t="shared" ref="AA23:AA30" si="1">Z23+Y23+X23+W23+V23+U23+T23+S23+R23+Q23+P23+O23+N23+M23+L23+K23+J23+I23+H23+G23+F23</f>
        <v>64978800</v>
      </c>
    </row>
    <row r="24" spans="2:27" ht="19.5" thickBot="1">
      <c r="B24" s="13" t="s">
        <v>28</v>
      </c>
      <c r="D24" s="14" t="s">
        <v>29</v>
      </c>
      <c r="E24" s="15" t="s">
        <v>299</v>
      </c>
      <c r="F24" s="16">
        <v>1690000</v>
      </c>
      <c r="G24" s="16">
        <v>5009000</v>
      </c>
      <c r="H24" s="16">
        <v>2690000</v>
      </c>
      <c r="I24" s="16">
        <v>3275000</v>
      </c>
      <c r="J24" s="16">
        <v>2450000</v>
      </c>
      <c r="K24" s="16">
        <v>2075000</v>
      </c>
      <c r="L24" s="16">
        <v>2075000</v>
      </c>
      <c r="M24" s="16">
        <v>2075000</v>
      </c>
      <c r="N24" s="16">
        <v>460000</v>
      </c>
      <c r="O24" s="16">
        <v>2075000</v>
      </c>
      <c r="P24" s="16">
        <v>3155000</v>
      </c>
      <c r="Q24" s="16">
        <v>3155000</v>
      </c>
      <c r="R24" s="16">
        <v>3397000</v>
      </c>
      <c r="S24" s="16">
        <v>2690000</v>
      </c>
      <c r="T24" s="16">
        <v>3155000</v>
      </c>
      <c r="U24" s="16">
        <v>3155000</v>
      </c>
      <c r="V24" s="16">
        <v>470000</v>
      </c>
      <c r="W24" s="16">
        <v>3155000</v>
      </c>
      <c r="X24" s="16"/>
      <c r="Y24" s="16">
        <v>3155000</v>
      </c>
      <c r="Z24" s="16">
        <v>3275000</v>
      </c>
      <c r="AA24" s="11">
        <f t="shared" si="1"/>
        <v>52636000</v>
      </c>
    </row>
    <row r="25" spans="2:27" ht="19.5" thickBot="1">
      <c r="B25" s="13" t="s">
        <v>30</v>
      </c>
      <c r="D25" s="14" t="s">
        <v>31</v>
      </c>
      <c r="E25" s="15"/>
      <c r="F25" s="16">
        <v>330000</v>
      </c>
      <c r="G25" s="16">
        <v>1920000</v>
      </c>
      <c r="H25" s="16">
        <v>330000</v>
      </c>
      <c r="I25" s="16">
        <v>330000</v>
      </c>
      <c r="J25" s="16">
        <v>250000</v>
      </c>
      <c r="K25" s="16">
        <v>2087500</v>
      </c>
      <c r="L25" s="16">
        <v>2087500</v>
      </c>
      <c r="M25" s="16">
        <v>2087500</v>
      </c>
      <c r="N25" s="16">
        <v>712500</v>
      </c>
      <c r="O25" s="16">
        <v>2087500</v>
      </c>
      <c r="P25" s="16">
        <v>330000</v>
      </c>
      <c r="Q25" s="16">
        <v>330000</v>
      </c>
      <c r="R25" s="16">
        <v>1920000</v>
      </c>
      <c r="S25" s="16">
        <v>330000</v>
      </c>
      <c r="T25" s="16">
        <v>330000</v>
      </c>
      <c r="U25" s="16">
        <v>330000</v>
      </c>
      <c r="V25" s="16"/>
      <c r="W25" s="16">
        <v>330000</v>
      </c>
      <c r="X25" s="16"/>
      <c r="Y25" s="16">
        <v>330000</v>
      </c>
      <c r="Z25" s="16">
        <v>330000</v>
      </c>
      <c r="AA25" s="11">
        <f t="shared" si="1"/>
        <v>16782500</v>
      </c>
    </row>
    <row r="26" spans="2:27" ht="19.5" thickBot="1">
      <c r="B26" s="13" t="s">
        <v>32</v>
      </c>
      <c r="D26" s="14" t="s">
        <v>33</v>
      </c>
      <c r="E26" s="15"/>
      <c r="F26" s="16">
        <v>208000</v>
      </c>
      <c r="G26" s="16">
        <v>1711000</v>
      </c>
      <c r="H26" s="16">
        <v>188000</v>
      </c>
      <c r="I26" s="16">
        <v>190500</v>
      </c>
      <c r="J26" s="16">
        <v>288000</v>
      </c>
      <c r="K26" s="16">
        <v>463000</v>
      </c>
      <c r="L26" s="16">
        <v>208500</v>
      </c>
      <c r="M26" s="16">
        <v>463000</v>
      </c>
      <c r="N26" s="16">
        <v>217500</v>
      </c>
      <c r="O26" s="16">
        <v>208500</v>
      </c>
      <c r="P26" s="16">
        <v>188000</v>
      </c>
      <c r="Q26" s="16">
        <v>201000</v>
      </c>
      <c r="R26" s="16">
        <v>463000</v>
      </c>
      <c r="S26" s="16">
        <v>188000</v>
      </c>
      <c r="T26" s="16">
        <v>188000</v>
      </c>
      <c r="U26" s="16">
        <v>188000</v>
      </c>
      <c r="V26" s="16">
        <v>2880000</v>
      </c>
      <c r="W26" s="16">
        <v>120000</v>
      </c>
      <c r="X26" s="16">
        <v>422000</v>
      </c>
      <c r="Y26" s="16">
        <v>188000</v>
      </c>
      <c r="Z26" s="16">
        <v>190500</v>
      </c>
      <c r="AA26" s="11">
        <f t="shared" si="1"/>
        <v>9362500</v>
      </c>
    </row>
    <row r="27" spans="2:27" ht="19.5" thickBot="1">
      <c r="B27" s="13" t="s">
        <v>34</v>
      </c>
      <c r="D27" s="14" t="s">
        <v>35</v>
      </c>
      <c r="E27" s="15"/>
      <c r="F27" s="16">
        <v>583000</v>
      </c>
      <c r="G27" s="16">
        <v>1765000</v>
      </c>
      <c r="H27" s="16">
        <v>905000</v>
      </c>
      <c r="I27" s="16">
        <v>788000</v>
      </c>
      <c r="J27" s="16">
        <v>930000</v>
      </c>
      <c r="K27" s="16">
        <v>567000</v>
      </c>
      <c r="L27" s="16">
        <v>583000</v>
      </c>
      <c r="M27" s="16">
        <v>583000</v>
      </c>
      <c r="N27" s="16">
        <v>930000</v>
      </c>
      <c r="O27" s="16">
        <v>463000</v>
      </c>
      <c r="P27" s="16">
        <v>2116000</v>
      </c>
      <c r="Q27" s="16">
        <v>918000</v>
      </c>
      <c r="R27" s="16">
        <v>264000</v>
      </c>
      <c r="S27" s="16">
        <v>805000</v>
      </c>
      <c r="T27" s="16">
        <v>583000</v>
      </c>
      <c r="U27" s="16">
        <v>583000</v>
      </c>
      <c r="V27" s="16">
        <v>583000</v>
      </c>
      <c r="W27" s="16">
        <v>375000</v>
      </c>
      <c r="X27" s="16">
        <v>0</v>
      </c>
      <c r="Y27" s="16">
        <v>583000</v>
      </c>
      <c r="Z27" s="16">
        <v>788000</v>
      </c>
      <c r="AA27" s="11">
        <f t="shared" si="1"/>
        <v>15695000</v>
      </c>
    </row>
    <row r="28" spans="2:27" ht="19.5" thickBot="1">
      <c r="B28" s="13" t="s">
        <v>36</v>
      </c>
      <c r="D28" s="14" t="s">
        <v>37</v>
      </c>
      <c r="E28" s="15"/>
      <c r="F28" s="16">
        <v>210000</v>
      </c>
      <c r="G28" s="16">
        <v>0</v>
      </c>
      <c r="H28" s="16">
        <v>87500</v>
      </c>
      <c r="I28" s="16">
        <v>87500</v>
      </c>
      <c r="J28" s="16">
        <v>105000</v>
      </c>
      <c r="K28" s="16">
        <v>87500</v>
      </c>
      <c r="L28" s="16"/>
      <c r="M28" s="16"/>
      <c r="N28" s="16">
        <v>0</v>
      </c>
      <c r="O28" s="16">
        <v>0</v>
      </c>
      <c r="P28" s="16">
        <v>87000</v>
      </c>
      <c r="Q28" s="16">
        <v>87000</v>
      </c>
      <c r="R28" s="16">
        <v>2535000</v>
      </c>
      <c r="S28" s="16">
        <v>87500</v>
      </c>
      <c r="T28" s="16">
        <v>87500</v>
      </c>
      <c r="U28" s="16">
        <v>87500</v>
      </c>
      <c r="V28" s="16">
        <v>87500</v>
      </c>
      <c r="W28" s="16">
        <v>87500</v>
      </c>
      <c r="X28" s="16">
        <v>87000</v>
      </c>
      <c r="Y28" s="16">
        <v>75000</v>
      </c>
      <c r="Z28" s="16">
        <v>87500</v>
      </c>
      <c r="AA28" s="11">
        <f t="shared" si="1"/>
        <v>3973500</v>
      </c>
    </row>
    <row r="29" spans="2:27" ht="19.5" thickBot="1">
      <c r="B29" s="13"/>
      <c r="D29" s="14" t="s">
        <v>38</v>
      </c>
      <c r="E29" s="15"/>
      <c r="F29" s="16">
        <v>85000</v>
      </c>
      <c r="G29" s="16">
        <v>264000</v>
      </c>
      <c r="H29" s="16">
        <v>1230000</v>
      </c>
      <c r="I29" s="16">
        <v>330000</v>
      </c>
      <c r="J29" s="16">
        <v>815000</v>
      </c>
      <c r="K29" s="16">
        <v>505000</v>
      </c>
      <c r="L29" s="16">
        <v>505000</v>
      </c>
      <c r="M29" s="16">
        <v>505000</v>
      </c>
      <c r="N29" s="16">
        <v>485000</v>
      </c>
      <c r="O29" s="16">
        <v>0</v>
      </c>
      <c r="P29" s="16">
        <v>815000</v>
      </c>
      <c r="Q29" s="16">
        <v>2290000</v>
      </c>
      <c r="R29" s="16">
        <v>264000</v>
      </c>
      <c r="S29" s="16">
        <v>303000</v>
      </c>
      <c r="T29" s="16">
        <v>305000</v>
      </c>
      <c r="U29" s="16">
        <v>305000</v>
      </c>
      <c r="V29" s="16">
        <v>305000</v>
      </c>
      <c r="W29" s="16">
        <v>330000</v>
      </c>
      <c r="X29" s="16">
        <v>330000</v>
      </c>
      <c r="Y29" s="16">
        <v>1215000</v>
      </c>
      <c r="Z29" s="16">
        <v>303000</v>
      </c>
      <c r="AA29" s="11">
        <f t="shared" si="1"/>
        <v>11489000</v>
      </c>
    </row>
    <row r="30" spans="2:27" ht="19.5" thickBot="1">
      <c r="B30" s="13" t="s">
        <v>39</v>
      </c>
      <c r="D30" s="14" t="s">
        <v>40</v>
      </c>
      <c r="E30" s="15"/>
      <c r="F30" s="16">
        <v>845000</v>
      </c>
      <c r="G30" s="16">
        <v>2535000</v>
      </c>
      <c r="H30" s="16">
        <v>845000</v>
      </c>
      <c r="I30" s="16">
        <v>1540000</v>
      </c>
      <c r="J30" s="16">
        <v>845000</v>
      </c>
      <c r="K30" s="16">
        <v>845000</v>
      </c>
      <c r="L30" s="16">
        <v>1540000</v>
      </c>
      <c r="M30" s="16">
        <v>1540000</v>
      </c>
      <c r="N30" s="16">
        <v>290000</v>
      </c>
      <c r="O30" s="16">
        <v>5050000</v>
      </c>
      <c r="P30" s="16">
        <v>845000</v>
      </c>
      <c r="Q30" s="16">
        <v>785000</v>
      </c>
      <c r="R30" s="16">
        <v>1535000</v>
      </c>
      <c r="S30" s="16">
        <v>845000</v>
      </c>
      <c r="T30" s="16">
        <v>845000</v>
      </c>
      <c r="U30" s="16">
        <v>845000</v>
      </c>
      <c r="V30" s="16">
        <v>845000</v>
      </c>
      <c r="W30" s="16">
        <v>845000</v>
      </c>
      <c r="X30" s="16">
        <v>845000</v>
      </c>
      <c r="Y30" s="16">
        <v>845000</v>
      </c>
      <c r="Z30" s="16">
        <v>1540000</v>
      </c>
      <c r="AA30" s="11">
        <f t="shared" si="1"/>
        <v>26495000</v>
      </c>
    </row>
    <row r="31" spans="2:27" ht="18.75" thickBot="1">
      <c r="B31" s="7">
        <v>5</v>
      </c>
      <c r="C31" s="347" t="s">
        <v>41</v>
      </c>
      <c r="D31" s="348"/>
      <c r="E31" s="360"/>
      <c r="F31" s="11">
        <v>1276000</v>
      </c>
      <c r="G31" s="11">
        <v>1500000</v>
      </c>
      <c r="H31" s="11">
        <v>1476000</v>
      </c>
      <c r="I31" s="11">
        <v>1276000</v>
      </c>
      <c r="J31" s="11">
        <v>1476000</v>
      </c>
      <c r="K31" s="11">
        <v>3020000</v>
      </c>
      <c r="L31" s="11">
        <v>3020000</v>
      </c>
      <c r="M31" s="11">
        <v>3020000</v>
      </c>
      <c r="N31" s="11">
        <v>3120000</v>
      </c>
      <c r="O31" s="11">
        <v>3020000</v>
      </c>
      <c r="P31" s="11">
        <v>1276000</v>
      </c>
      <c r="Q31" s="11">
        <v>1276000</v>
      </c>
      <c r="R31" s="11">
        <v>1500000</v>
      </c>
      <c r="S31" s="11">
        <v>1476000</v>
      </c>
      <c r="T31" s="11">
        <v>1276000</v>
      </c>
      <c r="U31" s="11">
        <v>1276000</v>
      </c>
      <c r="V31" s="11">
        <v>2270000</v>
      </c>
      <c r="W31" s="11">
        <v>1276000</v>
      </c>
      <c r="X31" s="11">
        <v>2772000</v>
      </c>
      <c r="Y31" s="11">
        <v>1276000</v>
      </c>
      <c r="Z31" s="11">
        <v>1646000</v>
      </c>
      <c r="AA31" s="12">
        <f t="shared" ref="AA31:AA36" si="2">SUM(F31:Z31)</f>
        <v>39524000</v>
      </c>
    </row>
    <row r="32" spans="2:27" ht="18.75" thickBot="1">
      <c r="B32" s="7">
        <v>6</v>
      </c>
      <c r="C32" s="347" t="s">
        <v>42</v>
      </c>
      <c r="D32" s="348"/>
      <c r="E32" s="360"/>
      <c r="F32" s="11">
        <v>3000000</v>
      </c>
      <c r="G32" s="11">
        <v>300000</v>
      </c>
      <c r="H32" s="11">
        <v>300000</v>
      </c>
      <c r="I32" s="11">
        <v>0</v>
      </c>
      <c r="J32" s="11">
        <v>300000</v>
      </c>
      <c r="K32" s="11">
        <v>300000</v>
      </c>
      <c r="L32" s="11">
        <v>300000</v>
      </c>
      <c r="M32" s="11">
        <v>300000</v>
      </c>
      <c r="N32" s="11">
        <v>1000000</v>
      </c>
      <c r="O32" s="11">
        <v>1000000</v>
      </c>
      <c r="P32" s="11">
        <v>300000</v>
      </c>
      <c r="Q32" s="11">
        <v>300000</v>
      </c>
      <c r="R32" s="11">
        <v>300000</v>
      </c>
      <c r="S32" s="11">
        <v>300000</v>
      </c>
      <c r="T32" s="11">
        <v>300000</v>
      </c>
      <c r="U32" s="11">
        <v>300000</v>
      </c>
      <c r="V32" s="11">
        <v>450000</v>
      </c>
      <c r="W32" s="11">
        <v>300000</v>
      </c>
      <c r="X32" s="11">
        <v>45000</v>
      </c>
      <c r="Y32" s="11">
        <v>300000</v>
      </c>
      <c r="Z32" s="11">
        <v>0</v>
      </c>
      <c r="AA32" s="12">
        <f t="shared" si="2"/>
        <v>9695000</v>
      </c>
    </row>
    <row r="33" spans="2:27" ht="18.75" thickBot="1">
      <c r="B33" s="7">
        <v>7</v>
      </c>
      <c r="C33" s="347" t="s">
        <v>43</v>
      </c>
      <c r="D33" s="348"/>
      <c r="E33" s="360"/>
      <c r="F33" s="11">
        <v>550000</v>
      </c>
      <c r="G33" s="11">
        <v>2020000</v>
      </c>
      <c r="H33" s="11">
        <v>1490500</v>
      </c>
      <c r="I33" s="11">
        <v>550000</v>
      </c>
      <c r="J33" s="11">
        <v>1490500</v>
      </c>
      <c r="K33" s="11">
        <v>908000</v>
      </c>
      <c r="L33" s="11">
        <v>908000</v>
      </c>
      <c r="M33" s="11">
        <v>908000</v>
      </c>
      <c r="N33" s="11">
        <v>845000</v>
      </c>
      <c r="O33" s="11">
        <v>908000</v>
      </c>
      <c r="P33" s="11">
        <v>1490500</v>
      </c>
      <c r="Q33" s="11">
        <v>1510000</v>
      </c>
      <c r="R33" s="11">
        <v>2020000</v>
      </c>
      <c r="S33" s="11">
        <v>1490500</v>
      </c>
      <c r="T33" s="11">
        <v>1490000</v>
      </c>
      <c r="U33" s="11">
        <v>1490000</v>
      </c>
      <c r="V33" s="11">
        <v>2238000</v>
      </c>
      <c r="W33" s="11">
        <v>1490500</v>
      </c>
      <c r="X33" s="11">
        <v>2238000</v>
      </c>
      <c r="Y33" s="11">
        <v>1490500</v>
      </c>
      <c r="Z33" s="11">
        <v>1445000</v>
      </c>
      <c r="AA33" s="12">
        <f t="shared" si="2"/>
        <v>28971000</v>
      </c>
    </row>
    <row r="34" spans="2:27" ht="18.75" thickBot="1">
      <c r="B34" s="7">
        <v>8</v>
      </c>
      <c r="C34" s="8" t="s">
        <v>44</v>
      </c>
      <c r="D34" s="9"/>
      <c r="E34" s="10"/>
      <c r="F34" s="11">
        <v>910000</v>
      </c>
      <c r="G34" s="11">
        <v>2917000</v>
      </c>
      <c r="H34" s="11">
        <v>1217000</v>
      </c>
      <c r="I34" s="11">
        <v>1050000</v>
      </c>
      <c r="J34" s="11">
        <v>1217000</v>
      </c>
      <c r="K34" s="11">
        <v>127500</v>
      </c>
      <c r="L34" s="11">
        <v>1275000</v>
      </c>
      <c r="M34" s="11">
        <v>127500</v>
      </c>
      <c r="N34" s="11">
        <v>207000</v>
      </c>
      <c r="O34" s="11">
        <v>127500</v>
      </c>
      <c r="P34" s="11">
        <v>1193000</v>
      </c>
      <c r="Q34" s="11">
        <v>1050000</v>
      </c>
      <c r="R34" s="11">
        <v>2717000</v>
      </c>
      <c r="S34" s="11">
        <v>1217000</v>
      </c>
      <c r="T34" s="11">
        <v>1050000</v>
      </c>
      <c r="U34" s="11">
        <v>1050000</v>
      </c>
      <c r="V34" s="11">
        <v>127500</v>
      </c>
      <c r="W34" s="11">
        <v>1762500</v>
      </c>
      <c r="X34" s="11">
        <v>127500</v>
      </c>
      <c r="Y34" s="11">
        <v>1145000</v>
      </c>
      <c r="Z34" s="11">
        <v>1727000</v>
      </c>
      <c r="AA34" s="12">
        <f t="shared" si="2"/>
        <v>22342000</v>
      </c>
    </row>
    <row r="35" spans="2:27" ht="18.75" thickBot="1">
      <c r="B35" s="7">
        <v>9</v>
      </c>
      <c r="C35" s="8" t="s">
        <v>45</v>
      </c>
      <c r="D35" s="9"/>
      <c r="E35" s="10"/>
      <c r="F35" s="11">
        <v>130000</v>
      </c>
      <c r="G35" s="11">
        <v>475000</v>
      </c>
      <c r="H35" s="11">
        <v>736000</v>
      </c>
      <c r="I35" s="11">
        <v>130000</v>
      </c>
      <c r="J35" s="11">
        <v>769000</v>
      </c>
      <c r="K35" s="11">
        <v>236000</v>
      </c>
      <c r="L35" s="11">
        <v>236000</v>
      </c>
      <c r="M35" s="11">
        <v>236000</v>
      </c>
      <c r="N35" s="11">
        <v>236000</v>
      </c>
      <c r="O35" s="11">
        <v>236000</v>
      </c>
      <c r="P35" s="11">
        <v>750000</v>
      </c>
      <c r="Q35" s="11">
        <v>767500</v>
      </c>
      <c r="R35" s="11">
        <v>625000</v>
      </c>
      <c r="S35" s="11">
        <v>236000</v>
      </c>
      <c r="T35" s="11">
        <v>750000</v>
      </c>
      <c r="U35" s="11">
        <v>526000</v>
      </c>
      <c r="V35" s="11">
        <v>236000</v>
      </c>
      <c r="W35" s="11">
        <v>526000</v>
      </c>
      <c r="X35" s="11">
        <v>236000</v>
      </c>
      <c r="Y35" s="11">
        <v>750000</v>
      </c>
      <c r="Z35" s="11">
        <v>388500</v>
      </c>
      <c r="AA35" s="12">
        <f t="shared" si="2"/>
        <v>9211000</v>
      </c>
    </row>
    <row r="36" spans="2:27" ht="18">
      <c r="B36" s="7">
        <v>10</v>
      </c>
      <c r="C36" s="347" t="s">
        <v>46</v>
      </c>
      <c r="D36" s="348"/>
      <c r="E36" s="360"/>
      <c r="F36" s="18">
        <v>1507000</v>
      </c>
      <c r="G36" s="18">
        <v>432000</v>
      </c>
      <c r="H36" s="18">
        <v>1381000</v>
      </c>
      <c r="I36" s="18">
        <v>1507000</v>
      </c>
      <c r="J36" s="18">
        <v>2605000</v>
      </c>
      <c r="K36" s="18">
        <v>222500</v>
      </c>
      <c r="L36" s="18">
        <v>225500</v>
      </c>
      <c r="M36" s="18">
        <v>222500</v>
      </c>
      <c r="N36" s="18">
        <v>745000</v>
      </c>
      <c r="O36" s="18">
        <v>222500</v>
      </c>
      <c r="P36" s="18">
        <v>1087000</v>
      </c>
      <c r="Q36" s="18">
        <v>1650000</v>
      </c>
      <c r="R36" s="18">
        <v>432000</v>
      </c>
      <c r="S36" s="18">
        <v>1087000</v>
      </c>
      <c r="T36" s="18">
        <v>144000</v>
      </c>
      <c r="U36" s="18">
        <v>144000</v>
      </c>
      <c r="V36" s="18">
        <v>222500</v>
      </c>
      <c r="W36" s="18">
        <v>817000</v>
      </c>
      <c r="X36" s="18">
        <v>225500</v>
      </c>
      <c r="Y36" s="18">
        <v>2038000</v>
      </c>
      <c r="Z36" s="18">
        <v>2032000</v>
      </c>
      <c r="AA36" s="12">
        <f t="shared" si="2"/>
        <v>18949000</v>
      </c>
    </row>
    <row r="37" spans="2:27" ht="39" customHeight="1">
      <c r="B37" s="361" t="s">
        <v>20</v>
      </c>
      <c r="C37" s="361"/>
      <c r="D37" s="361"/>
      <c r="E37" s="361"/>
      <c r="F37" s="12">
        <f>SUM(F19:F22,F31:F36)</f>
        <v>19990000</v>
      </c>
      <c r="G37" s="12">
        <f t="shared" ref="G37:AA37" si="3">SUM(G19:G22,G31:G36)</f>
        <v>34759000</v>
      </c>
      <c r="H37" s="12">
        <f t="shared" si="3"/>
        <v>27964000</v>
      </c>
      <c r="I37" s="12">
        <f t="shared" si="3"/>
        <v>18187000</v>
      </c>
      <c r="J37" s="12">
        <f t="shared" si="3"/>
        <v>67735000</v>
      </c>
      <c r="K37" s="12">
        <f t="shared" si="3"/>
        <v>20648750</v>
      </c>
      <c r="L37" s="12">
        <f t="shared" si="3"/>
        <v>33624000</v>
      </c>
      <c r="M37" s="12">
        <f t="shared" si="3"/>
        <v>19374750</v>
      </c>
      <c r="N37" s="12">
        <f t="shared" si="3"/>
        <v>22712300</v>
      </c>
      <c r="O37" s="12">
        <f t="shared" si="3"/>
        <v>23715500</v>
      </c>
      <c r="P37" s="12">
        <f t="shared" si="3"/>
        <v>37599000</v>
      </c>
      <c r="Q37" s="12">
        <f t="shared" si="3"/>
        <v>30733500</v>
      </c>
      <c r="R37" s="12">
        <f t="shared" si="3"/>
        <v>26770000</v>
      </c>
      <c r="S37" s="12">
        <f t="shared" si="3"/>
        <v>29447500</v>
      </c>
      <c r="T37" s="12">
        <f t="shared" si="3"/>
        <v>22142500</v>
      </c>
      <c r="U37" s="12">
        <f t="shared" si="3"/>
        <v>22008000</v>
      </c>
      <c r="V37" s="12">
        <f t="shared" si="3"/>
        <v>29289000</v>
      </c>
      <c r="W37" s="12">
        <f t="shared" si="3"/>
        <v>23553000</v>
      </c>
      <c r="X37" s="12">
        <f t="shared" si="3"/>
        <v>21132000</v>
      </c>
      <c r="Y37" s="12">
        <f t="shared" si="3"/>
        <v>41464500</v>
      </c>
      <c r="Z37" s="12">
        <f t="shared" si="3"/>
        <v>31186000</v>
      </c>
      <c r="AA37" s="12">
        <f t="shared" si="3"/>
        <v>604035300</v>
      </c>
    </row>
    <row r="40" spans="2:27" ht="20.25" thickBot="1">
      <c r="B40" s="19" t="s">
        <v>47</v>
      </c>
      <c r="F40" s="20"/>
      <c r="J40" s="19" t="s">
        <v>48</v>
      </c>
      <c r="N40" s="20"/>
    </row>
    <row r="41" spans="2:27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160" t="s">
        <v>49</v>
      </c>
      <c r="K41" s="161"/>
      <c r="L41" s="162" t="s">
        <v>50</v>
      </c>
      <c r="M41" s="160" t="s">
        <v>51</v>
      </c>
      <c r="N41" s="161"/>
      <c r="O41" s="163" t="s">
        <v>52</v>
      </c>
      <c r="P41" s="162" t="s">
        <v>53</v>
      </c>
      <c r="Q41" s="162" t="s">
        <v>54</v>
      </c>
    </row>
    <row r="42" spans="2:27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164"/>
      <c r="K42" s="165"/>
      <c r="L42" s="166"/>
      <c r="M42" s="167" t="s">
        <v>55</v>
      </c>
      <c r="N42" s="167" t="s">
        <v>56</v>
      </c>
      <c r="O42" s="168"/>
      <c r="P42" s="166"/>
      <c r="Q42" s="169"/>
    </row>
    <row r="43" spans="2:27" ht="15" customHeight="1" thickBot="1">
      <c r="B43" s="298" t="s">
        <v>57</v>
      </c>
      <c r="C43" s="298"/>
      <c r="D43" s="298"/>
      <c r="E43" s="298"/>
      <c r="F43" s="31">
        <v>5</v>
      </c>
      <c r="G43" s="32">
        <v>3</v>
      </c>
      <c r="H43" s="32">
        <v>2</v>
      </c>
      <c r="J43" s="170" t="s">
        <v>171</v>
      </c>
      <c r="K43" s="171"/>
      <c r="L43" s="172">
        <v>5</v>
      </c>
      <c r="M43" s="172">
        <v>3</v>
      </c>
      <c r="N43" s="172">
        <v>2</v>
      </c>
      <c r="O43" s="172">
        <v>44</v>
      </c>
      <c r="P43" s="173">
        <v>39</v>
      </c>
      <c r="Q43" s="425" t="s">
        <v>300</v>
      </c>
    </row>
    <row r="44" spans="2:27" ht="15" customHeight="1" thickBot="1">
      <c r="B44" s="298" t="s">
        <v>58</v>
      </c>
      <c r="C44" s="298"/>
      <c r="D44" s="298"/>
      <c r="E44" s="298"/>
      <c r="F44" s="31">
        <v>95</v>
      </c>
      <c r="G44" s="31">
        <v>95</v>
      </c>
      <c r="H44" s="32">
        <v>0</v>
      </c>
      <c r="J44" s="170" t="s">
        <v>169</v>
      </c>
      <c r="K44" s="171"/>
      <c r="L44" s="172">
        <v>95</v>
      </c>
      <c r="M44" s="172">
        <v>95</v>
      </c>
      <c r="N44" s="172">
        <v>0</v>
      </c>
      <c r="O44" s="172">
        <v>121</v>
      </c>
      <c r="P44" s="173">
        <v>26</v>
      </c>
      <c r="Q44" s="426"/>
    </row>
    <row r="45" spans="2:27" ht="15" customHeight="1" thickBot="1">
      <c r="B45" s="298" t="s">
        <v>59</v>
      </c>
      <c r="C45" s="298"/>
      <c r="D45" s="298"/>
      <c r="E45" s="298"/>
      <c r="F45" s="31">
        <v>38</v>
      </c>
      <c r="G45" s="31">
        <v>38</v>
      </c>
      <c r="H45" s="32">
        <v>0</v>
      </c>
      <c r="J45" s="170" t="s">
        <v>168</v>
      </c>
      <c r="K45" s="171"/>
      <c r="L45" s="172">
        <v>8</v>
      </c>
      <c r="M45" s="172">
        <v>8</v>
      </c>
      <c r="N45" s="172">
        <v>0</v>
      </c>
      <c r="O45" s="172">
        <v>21</v>
      </c>
      <c r="P45" s="173">
        <v>13</v>
      </c>
      <c r="Q45" s="426"/>
    </row>
    <row r="46" spans="2:27" ht="15" customHeight="1" thickBot="1">
      <c r="B46" s="321" t="s">
        <v>301</v>
      </c>
      <c r="C46" s="423"/>
      <c r="D46" s="423"/>
      <c r="E46" s="424"/>
      <c r="F46" s="31">
        <v>21</v>
      </c>
      <c r="G46" s="31">
        <v>21</v>
      </c>
      <c r="H46" s="32">
        <v>0</v>
      </c>
      <c r="J46" s="170" t="s">
        <v>167</v>
      </c>
      <c r="K46" s="171"/>
      <c r="L46" s="172">
        <v>5</v>
      </c>
      <c r="M46" s="172">
        <v>5</v>
      </c>
      <c r="N46" s="172">
        <v>0</v>
      </c>
      <c r="O46" s="172">
        <v>21</v>
      </c>
      <c r="P46" s="173">
        <v>16</v>
      </c>
      <c r="Q46" s="426"/>
    </row>
    <row r="47" spans="2:27" ht="15" customHeight="1" thickBot="1">
      <c r="B47" s="321" t="s">
        <v>302</v>
      </c>
      <c r="C47" s="423"/>
      <c r="D47" s="423"/>
      <c r="E47" s="424"/>
      <c r="F47" s="31">
        <v>5</v>
      </c>
      <c r="G47" s="31">
        <v>5</v>
      </c>
      <c r="H47" s="32">
        <v>0</v>
      </c>
      <c r="J47" s="170" t="s">
        <v>166</v>
      </c>
      <c r="K47" s="171"/>
      <c r="L47" s="172">
        <v>21</v>
      </c>
      <c r="M47" s="172">
        <v>21</v>
      </c>
      <c r="N47" s="172">
        <v>0</v>
      </c>
      <c r="O47" s="172">
        <v>42</v>
      </c>
      <c r="P47" s="173">
        <v>21</v>
      </c>
      <c r="Q47" s="426"/>
    </row>
    <row r="48" spans="2:27" ht="15" customHeight="1" thickBot="1">
      <c r="B48" s="321" t="s">
        <v>303</v>
      </c>
      <c r="C48" s="423"/>
      <c r="D48" s="423"/>
      <c r="E48" s="424"/>
      <c r="F48" s="31">
        <v>1</v>
      </c>
      <c r="G48" s="31">
        <v>1</v>
      </c>
      <c r="H48" s="32">
        <v>0</v>
      </c>
      <c r="J48" s="170" t="s">
        <v>165</v>
      </c>
      <c r="K48" s="171"/>
      <c r="L48" s="172">
        <v>38</v>
      </c>
      <c r="M48" s="172">
        <v>38</v>
      </c>
      <c r="N48" s="172">
        <v>0</v>
      </c>
      <c r="O48" s="172">
        <v>63</v>
      </c>
      <c r="P48" s="173">
        <v>25</v>
      </c>
      <c r="Q48" s="426"/>
    </row>
    <row r="49" spans="2:17" ht="15" customHeight="1" thickBot="1">
      <c r="B49" s="321" t="s">
        <v>304</v>
      </c>
      <c r="C49" s="423"/>
      <c r="D49" s="423"/>
      <c r="E49" s="424"/>
      <c r="F49" s="31">
        <v>29</v>
      </c>
      <c r="G49" s="31">
        <v>29</v>
      </c>
      <c r="H49" s="32">
        <v>0</v>
      </c>
      <c r="J49" s="170" t="s">
        <v>164</v>
      </c>
      <c r="K49" s="171"/>
      <c r="L49" s="172">
        <v>29</v>
      </c>
      <c r="M49" s="172">
        <v>29</v>
      </c>
      <c r="N49" s="172">
        <v>0</v>
      </c>
      <c r="O49" s="172">
        <v>42</v>
      </c>
      <c r="P49" s="173">
        <v>13</v>
      </c>
      <c r="Q49" s="426"/>
    </row>
    <row r="50" spans="2:17" ht="15" customHeight="1" thickBot="1">
      <c r="B50" s="321" t="s">
        <v>305</v>
      </c>
      <c r="C50" s="423"/>
      <c r="D50" s="423"/>
      <c r="E50" s="424"/>
      <c r="F50" s="31">
        <v>8</v>
      </c>
      <c r="G50" s="31">
        <v>8</v>
      </c>
      <c r="H50" s="32">
        <v>0</v>
      </c>
      <c r="J50" s="170" t="s">
        <v>163</v>
      </c>
      <c r="K50" s="171"/>
      <c r="L50" s="172">
        <v>18</v>
      </c>
      <c r="M50" s="172">
        <v>18</v>
      </c>
      <c r="N50" s="172">
        <v>0</v>
      </c>
      <c r="O50" s="172">
        <v>63</v>
      </c>
      <c r="P50" s="173">
        <v>45</v>
      </c>
      <c r="Q50" s="426"/>
    </row>
    <row r="51" spans="2:17" ht="15" customHeight="1" thickBot="1">
      <c r="B51" s="321" t="s">
        <v>306</v>
      </c>
      <c r="C51" s="423"/>
      <c r="D51" s="423"/>
      <c r="E51" s="424"/>
      <c r="F51" s="31">
        <v>0</v>
      </c>
      <c r="G51" s="31">
        <v>0</v>
      </c>
      <c r="H51" s="32">
        <v>0</v>
      </c>
      <c r="J51" s="174" t="s">
        <v>162</v>
      </c>
      <c r="K51" s="175"/>
      <c r="L51" s="176">
        <v>13</v>
      </c>
      <c r="M51" s="176">
        <v>13</v>
      </c>
      <c r="N51" s="176">
        <v>0</v>
      </c>
      <c r="O51" s="176">
        <v>63</v>
      </c>
      <c r="P51" s="177">
        <v>50</v>
      </c>
      <c r="Q51" s="426"/>
    </row>
    <row r="52" spans="2:17" ht="15" customHeight="1" thickBot="1">
      <c r="B52" s="321" t="s">
        <v>307</v>
      </c>
      <c r="C52" s="423"/>
      <c r="D52" s="423"/>
      <c r="E52" s="424"/>
      <c r="F52" s="31">
        <v>0</v>
      </c>
      <c r="G52" s="31">
        <v>0</v>
      </c>
      <c r="H52" s="32">
        <v>0</v>
      </c>
      <c r="J52" s="178" t="s">
        <v>62</v>
      </c>
      <c r="K52" s="178"/>
      <c r="L52" s="178">
        <f>SUM(L43:L51)</f>
        <v>232</v>
      </c>
      <c r="M52" s="178">
        <f>SUM(M43:M51)</f>
        <v>230</v>
      </c>
      <c r="N52" s="178">
        <f>SUM(N43:N51)</f>
        <v>2</v>
      </c>
      <c r="O52" s="178">
        <f>SUM(O43:O51)</f>
        <v>480</v>
      </c>
      <c r="P52" s="179">
        <f>SUM(P43:P51)</f>
        <v>248</v>
      </c>
      <c r="Q52" s="427"/>
    </row>
    <row r="53" spans="2:17" ht="15" customHeight="1" thickBot="1">
      <c r="B53" s="321" t="s">
        <v>68</v>
      </c>
      <c r="C53" s="423"/>
      <c r="D53" s="423"/>
      <c r="E53" s="424"/>
      <c r="F53" s="31">
        <v>13</v>
      </c>
      <c r="G53" s="31">
        <v>13</v>
      </c>
      <c r="H53" s="32">
        <v>0</v>
      </c>
    </row>
    <row r="54" spans="2:17" ht="15" customHeight="1" thickBot="1">
      <c r="B54" s="321" t="s">
        <v>69</v>
      </c>
      <c r="C54" s="423"/>
      <c r="D54" s="423"/>
      <c r="E54" s="424"/>
      <c r="F54" s="31">
        <v>0</v>
      </c>
      <c r="G54" s="31">
        <v>0</v>
      </c>
      <c r="H54" s="32">
        <v>0</v>
      </c>
    </row>
    <row r="55" spans="2:17" ht="15" customHeight="1" thickBot="1">
      <c r="B55" s="298"/>
      <c r="C55" s="298"/>
      <c r="D55" s="298"/>
      <c r="E55" s="298"/>
      <c r="F55" s="31"/>
      <c r="G55" s="32"/>
      <c r="H55" s="32"/>
    </row>
    <row r="56" spans="2:17" ht="15" customHeight="1" thickBot="1">
      <c r="B56" s="298"/>
      <c r="C56" s="298"/>
      <c r="D56" s="298"/>
      <c r="E56" s="298"/>
      <c r="F56" s="31"/>
      <c r="G56" s="32"/>
      <c r="H56" s="32"/>
    </row>
    <row r="57" spans="2:17" ht="15" customHeight="1" thickBot="1">
      <c r="B57" s="298"/>
      <c r="C57" s="298"/>
      <c r="D57" s="298"/>
      <c r="E57" s="298"/>
      <c r="F57" s="31"/>
      <c r="G57" s="32"/>
      <c r="H57" s="32"/>
    </row>
    <row r="58" spans="2:17" ht="15" customHeight="1" thickBot="1">
      <c r="B58" s="298"/>
      <c r="C58" s="298"/>
      <c r="D58" s="298"/>
      <c r="E58" s="298"/>
      <c r="F58" s="31"/>
      <c r="G58" s="32"/>
      <c r="H58" s="32"/>
    </row>
    <row r="59" spans="2:17" ht="15" customHeight="1" thickBot="1">
      <c r="B59" s="298"/>
      <c r="C59" s="298"/>
      <c r="D59" s="298"/>
      <c r="E59" s="298"/>
      <c r="F59" s="31"/>
      <c r="G59" s="32"/>
      <c r="H59" s="32"/>
    </row>
    <row r="63" spans="2:17">
      <c r="B63" s="35" t="s">
        <v>70</v>
      </c>
      <c r="C63" s="36"/>
      <c r="D63" s="37"/>
      <c r="E63" s="37"/>
      <c r="F63" s="37"/>
      <c r="G63" s="38"/>
    </row>
    <row r="64" spans="2:17">
      <c r="B64" s="326" t="s">
        <v>71</v>
      </c>
      <c r="C64" s="327"/>
      <c r="D64" s="327"/>
      <c r="E64" s="328"/>
      <c r="F64" s="326" t="s">
        <v>72</v>
      </c>
      <c r="G64" s="327"/>
    </row>
    <row r="65" spans="2:7" ht="15">
      <c r="B65" s="333" t="s">
        <v>73</v>
      </c>
      <c r="C65" s="334"/>
      <c r="D65" s="334"/>
      <c r="E65" s="335"/>
      <c r="F65" s="155">
        <v>24009000</v>
      </c>
      <c r="G65" s="158"/>
    </row>
    <row r="66" spans="2:7" ht="15">
      <c r="B66" s="333" t="s">
        <v>74</v>
      </c>
      <c r="C66" s="334"/>
      <c r="D66" s="334"/>
      <c r="E66" s="335"/>
      <c r="F66" s="155">
        <v>7363610</v>
      </c>
      <c r="G66" s="158"/>
    </row>
    <row r="67" spans="2:7" ht="15">
      <c r="B67" s="333" t="s">
        <v>75</v>
      </c>
      <c r="C67" s="334"/>
      <c r="D67" s="334"/>
      <c r="E67" s="335"/>
      <c r="F67" s="155">
        <v>0</v>
      </c>
      <c r="G67" s="158"/>
    </row>
    <row r="68" spans="2:7" ht="15">
      <c r="B68" s="333" t="s">
        <v>76</v>
      </c>
      <c r="C68" s="334"/>
      <c r="D68" s="334"/>
      <c r="E68" s="335"/>
      <c r="F68" s="155">
        <v>0</v>
      </c>
      <c r="G68" s="158"/>
    </row>
    <row r="69" spans="2:7" ht="15">
      <c r="B69" s="333" t="s">
        <v>77</v>
      </c>
      <c r="C69" s="334"/>
      <c r="D69" s="334"/>
      <c r="E69" s="335"/>
      <c r="F69" s="155">
        <v>681500</v>
      </c>
      <c r="G69" s="158"/>
    </row>
    <row r="70" spans="2:7" ht="15">
      <c r="B70" s="333" t="s">
        <v>78</v>
      </c>
      <c r="C70" s="334"/>
      <c r="D70" s="334"/>
      <c r="E70" s="335"/>
      <c r="F70" s="155">
        <v>5141040</v>
      </c>
      <c r="G70" s="158"/>
    </row>
    <row r="71" spans="2:7" ht="15">
      <c r="B71" s="333" t="s">
        <v>79</v>
      </c>
      <c r="C71" s="334"/>
      <c r="D71" s="334"/>
      <c r="E71" s="335"/>
      <c r="F71" s="155">
        <v>0</v>
      </c>
      <c r="G71" s="158"/>
    </row>
    <row r="72" spans="2:7" ht="15">
      <c r="B72" s="333" t="s">
        <v>80</v>
      </c>
      <c r="C72" s="334"/>
      <c r="D72" s="334"/>
      <c r="E72" s="335"/>
      <c r="F72" s="155">
        <v>0</v>
      </c>
      <c r="G72" s="158"/>
    </row>
    <row r="73" spans="2:7" ht="15">
      <c r="B73" s="326" t="s">
        <v>62</v>
      </c>
      <c r="C73" s="327"/>
      <c r="D73" s="327"/>
      <c r="E73" s="328"/>
      <c r="F73" s="155">
        <f>SUM(F65:F72)</f>
        <v>37195150</v>
      </c>
      <c r="G73" s="158"/>
    </row>
    <row r="78" spans="2:7" ht="42" hidden="1" customHeight="1">
      <c r="B78" s="329" t="s">
        <v>81</v>
      </c>
      <c r="C78" s="330"/>
      <c r="D78" s="331">
        <f>F73-AA37</f>
        <v>-566840150</v>
      </c>
      <c r="E78" s="332"/>
    </row>
  </sheetData>
  <mergeCells count="60">
    <mergeCell ref="C8:C9"/>
    <mergeCell ref="D8:E8"/>
    <mergeCell ref="D9:E9"/>
    <mergeCell ref="D4:E4"/>
    <mergeCell ref="C5:C7"/>
    <mergeCell ref="D5:E5"/>
    <mergeCell ref="D6:E6"/>
    <mergeCell ref="D7:E7"/>
    <mergeCell ref="C22:E22"/>
    <mergeCell ref="C10:C11"/>
    <mergeCell ref="D10:E10"/>
    <mergeCell ref="D11:E11"/>
    <mergeCell ref="B12:E12"/>
    <mergeCell ref="B16:Z16"/>
    <mergeCell ref="B17:B18"/>
    <mergeCell ref="C17:E17"/>
    <mergeCell ref="AA17:AA18"/>
    <mergeCell ref="C18:E18"/>
    <mergeCell ref="C19:E19"/>
    <mergeCell ref="C20:E20"/>
    <mergeCell ref="C21:E21"/>
    <mergeCell ref="C31:E31"/>
    <mergeCell ref="C32:E32"/>
    <mergeCell ref="C33:E33"/>
    <mergeCell ref="C36:E36"/>
    <mergeCell ref="B37:E37"/>
    <mergeCell ref="F41:F42"/>
    <mergeCell ref="G41:H41"/>
    <mergeCell ref="B43:E43"/>
    <mergeCell ref="Q43:Q52"/>
    <mergeCell ref="B44:E44"/>
    <mergeCell ref="B45:E45"/>
    <mergeCell ref="B46:E46"/>
    <mergeCell ref="B47:E47"/>
    <mergeCell ref="B48:E48"/>
    <mergeCell ref="B49:E49"/>
    <mergeCell ref="B41:E42"/>
    <mergeCell ref="F64:G64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4:E64"/>
    <mergeCell ref="B68:E68"/>
    <mergeCell ref="B69:E69"/>
    <mergeCell ref="B70:E70"/>
    <mergeCell ref="B65:E65"/>
    <mergeCell ref="B66:E66"/>
    <mergeCell ref="B67:E67"/>
    <mergeCell ref="B78:C78"/>
    <mergeCell ref="D78:E78"/>
    <mergeCell ref="B71:E71"/>
    <mergeCell ref="B72:E72"/>
    <mergeCell ref="B73:E7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1:AJ73"/>
  <sheetViews>
    <sheetView showGridLines="0" topLeftCell="A46" workbookViewId="0">
      <selection activeCell="P43" sqref="P43:P46"/>
    </sheetView>
  </sheetViews>
  <sheetFormatPr defaultRowHeight="14.25"/>
  <cols>
    <col min="2" max="2" width="4.875" customWidth="1"/>
    <col min="3" max="3" width="9" customWidth="1"/>
    <col min="4" max="4" width="8.875" customWidth="1"/>
    <col min="5" max="5" width="32.125" customWidth="1"/>
    <col min="6" max="7" width="16.625" bestFit="1" customWidth="1"/>
    <col min="8" max="8" width="18.125" bestFit="1" customWidth="1"/>
    <col min="9" max="9" width="16.625" bestFit="1" customWidth="1"/>
    <col min="10" max="10" width="16.625" customWidth="1"/>
    <col min="11" max="11" width="18.125" bestFit="1" customWidth="1"/>
    <col min="12" max="12" width="16.625" bestFit="1" customWidth="1"/>
    <col min="13" max="13" width="18.125" bestFit="1" customWidth="1"/>
    <col min="14" max="14" width="16.625" bestFit="1" customWidth="1"/>
    <col min="15" max="17" width="18.125" bestFit="1" customWidth="1"/>
    <col min="18" max="18" width="14.375" bestFit="1" customWidth="1"/>
    <col min="19" max="20" width="18.125" bestFit="1" customWidth="1"/>
    <col min="21" max="25" width="16.625" bestFit="1" customWidth="1"/>
    <col min="26" max="26" width="18.75" customWidth="1"/>
    <col min="27" max="28" width="16.625" bestFit="1" customWidth="1"/>
    <col min="29" max="29" width="17.75" customWidth="1"/>
    <col min="30" max="30" width="16.875" customWidth="1"/>
    <col min="31" max="31" width="19.875" customWidth="1"/>
    <col min="32" max="32" width="17.25" customWidth="1"/>
    <col min="33" max="33" width="17.375" customWidth="1"/>
    <col min="34" max="35" width="16.875" customWidth="1"/>
    <col min="36" max="36" width="19.75" customWidth="1"/>
  </cols>
  <sheetData>
    <row r="1" spans="2:35" ht="21">
      <c r="C1" s="1" t="s">
        <v>0</v>
      </c>
      <c r="D1" s="1"/>
      <c r="E1" s="1"/>
      <c r="F1" s="2"/>
      <c r="G1" s="2"/>
    </row>
    <row r="3" spans="2:35" ht="15">
      <c r="B3" s="3" t="s">
        <v>1</v>
      </c>
      <c r="C3" s="3"/>
      <c r="D3" s="3"/>
      <c r="E3" s="2"/>
      <c r="F3" s="2"/>
    </row>
    <row r="4" spans="2:35" ht="15">
      <c r="B4" s="4" t="s">
        <v>2</v>
      </c>
      <c r="C4" s="4" t="s">
        <v>3</v>
      </c>
      <c r="D4" s="303" t="s">
        <v>4</v>
      </c>
      <c r="E4" s="303"/>
      <c r="F4" s="4" t="s">
        <v>5</v>
      </c>
    </row>
    <row r="5" spans="2:35" ht="30" customHeight="1">
      <c r="B5" s="5">
        <v>1</v>
      </c>
      <c r="C5" s="304" t="s">
        <v>6</v>
      </c>
      <c r="D5" s="305" t="s">
        <v>7</v>
      </c>
      <c r="E5" s="305"/>
      <c r="F5" s="6">
        <v>30</v>
      </c>
    </row>
    <row r="6" spans="2:35" ht="30" customHeight="1">
      <c r="B6" s="5">
        <v>2</v>
      </c>
      <c r="C6" s="304"/>
      <c r="D6" s="306" t="s">
        <v>8</v>
      </c>
      <c r="E6" s="307"/>
      <c r="F6" s="6">
        <v>12</v>
      </c>
    </row>
    <row r="7" spans="2:35" ht="21.6" customHeight="1">
      <c r="B7" s="5">
        <v>3</v>
      </c>
      <c r="C7" s="304"/>
      <c r="D7" s="305" t="s">
        <v>9</v>
      </c>
      <c r="E7" s="305"/>
      <c r="F7" s="6">
        <v>324</v>
      </c>
    </row>
    <row r="8" spans="2:35" ht="27.6" customHeight="1">
      <c r="B8" s="5">
        <v>4</v>
      </c>
      <c r="C8" s="304" t="s">
        <v>10</v>
      </c>
      <c r="D8" s="305" t="s">
        <v>11</v>
      </c>
      <c r="E8" s="305"/>
      <c r="F8" s="6">
        <v>12</v>
      </c>
    </row>
    <row r="9" spans="2:35" ht="20.45" customHeight="1">
      <c r="B9" s="5">
        <v>5</v>
      </c>
      <c r="C9" s="304"/>
      <c r="D9" s="305" t="s">
        <v>12</v>
      </c>
      <c r="E9" s="305"/>
      <c r="F9" s="6">
        <v>177</v>
      </c>
    </row>
    <row r="10" spans="2:35" ht="15.6" customHeight="1">
      <c r="B10" s="5">
        <v>6</v>
      </c>
      <c r="C10" s="304" t="s">
        <v>13</v>
      </c>
      <c r="D10" s="306" t="s">
        <v>14</v>
      </c>
      <c r="E10" s="307"/>
      <c r="F10" s="6">
        <v>16</v>
      </c>
    </row>
    <row r="11" spans="2:35" ht="21" customHeight="1">
      <c r="B11" s="5">
        <v>7</v>
      </c>
      <c r="C11" s="304"/>
      <c r="D11" s="306" t="s">
        <v>15</v>
      </c>
      <c r="E11" s="307"/>
      <c r="F11" s="6">
        <v>16</v>
      </c>
    </row>
    <row r="12" spans="2:35" ht="15">
      <c r="B12" s="317" t="s">
        <v>16</v>
      </c>
      <c r="C12" s="317"/>
      <c r="D12" s="317"/>
      <c r="E12" s="317"/>
      <c r="F12" s="5">
        <v>2025</v>
      </c>
    </row>
    <row r="14" spans="2:35" ht="15">
      <c r="O14" t="s">
        <v>309</v>
      </c>
    </row>
    <row r="16" spans="2:35" ht="15">
      <c r="B16" s="318" t="s">
        <v>17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2:36" ht="14.45" customHeight="1">
      <c r="B17" s="351" t="s">
        <v>2</v>
      </c>
      <c r="C17" s="353" t="s">
        <v>18</v>
      </c>
      <c r="D17" s="354"/>
      <c r="E17" s="355"/>
      <c r="F17" s="4" t="s">
        <v>310</v>
      </c>
      <c r="G17" s="4" t="s">
        <v>311</v>
      </c>
      <c r="H17" s="4" t="s">
        <v>312</v>
      </c>
      <c r="I17" s="4" t="s">
        <v>313</v>
      </c>
      <c r="J17" s="4" t="s">
        <v>314</v>
      </c>
      <c r="K17" s="4" t="s">
        <v>315</v>
      </c>
      <c r="L17" s="4" t="s">
        <v>316</v>
      </c>
      <c r="M17" s="4" t="s">
        <v>317</v>
      </c>
      <c r="N17" s="4" t="s">
        <v>318</v>
      </c>
      <c r="O17" s="4" t="s">
        <v>319</v>
      </c>
      <c r="P17" s="4" t="s">
        <v>320</v>
      </c>
      <c r="Q17" s="4" t="s">
        <v>321</v>
      </c>
      <c r="R17" s="4" t="s">
        <v>322</v>
      </c>
      <c r="S17" s="4" t="s">
        <v>323</v>
      </c>
      <c r="T17" s="4" t="s">
        <v>324</v>
      </c>
      <c r="U17" s="4" t="s">
        <v>325</v>
      </c>
      <c r="V17" s="4" t="s">
        <v>326</v>
      </c>
      <c r="W17" s="4" t="s">
        <v>327</v>
      </c>
      <c r="X17" s="4" t="s">
        <v>328</v>
      </c>
      <c r="Y17" s="4" t="s">
        <v>329</v>
      </c>
      <c r="Z17" s="4" t="s">
        <v>330</v>
      </c>
      <c r="AA17" s="4" t="s">
        <v>331</v>
      </c>
      <c r="AB17" s="4" t="s">
        <v>332</v>
      </c>
      <c r="AC17" s="4" t="s">
        <v>333</v>
      </c>
      <c r="AD17" s="4" t="s">
        <v>334</v>
      </c>
      <c r="AE17" s="4" t="s">
        <v>335</v>
      </c>
      <c r="AF17" s="4" t="s">
        <v>336</v>
      </c>
      <c r="AG17" s="4" t="s">
        <v>337</v>
      </c>
      <c r="AH17" s="4" t="s">
        <v>338</v>
      </c>
      <c r="AI17" s="4" t="s">
        <v>339</v>
      </c>
      <c r="AJ17" s="431" t="s">
        <v>20</v>
      </c>
    </row>
    <row r="18" spans="2:36" ht="15.6" customHeight="1">
      <c r="B18" s="352"/>
      <c r="C18" s="357" t="s">
        <v>21</v>
      </c>
      <c r="D18" s="358"/>
      <c r="E18" s="3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432"/>
    </row>
    <row r="19" spans="2:36" ht="19.5" thickBot="1">
      <c r="B19" s="7">
        <v>1</v>
      </c>
      <c r="C19" s="347" t="s">
        <v>22</v>
      </c>
      <c r="D19" s="348"/>
      <c r="E19" s="360"/>
      <c r="F19" s="11">
        <v>4830000</v>
      </c>
      <c r="G19" s="11">
        <v>7800000</v>
      </c>
      <c r="H19" s="11">
        <v>14301500</v>
      </c>
      <c r="I19" s="11">
        <v>7500000</v>
      </c>
      <c r="J19" s="11">
        <v>7900000</v>
      </c>
      <c r="K19" s="11">
        <v>14000000</v>
      </c>
      <c r="L19" s="11">
        <v>850000</v>
      </c>
      <c r="M19" s="11">
        <v>15120000</v>
      </c>
      <c r="N19" s="11">
        <v>8520000</v>
      </c>
      <c r="O19" s="11">
        <v>14159000</v>
      </c>
      <c r="P19" s="11">
        <v>12610000</v>
      </c>
      <c r="Q19" s="11">
        <v>10055500</v>
      </c>
      <c r="R19" s="11">
        <v>350000</v>
      </c>
      <c r="S19" s="11">
        <v>14290000</v>
      </c>
      <c r="T19" s="11">
        <v>18164000</v>
      </c>
      <c r="U19" s="11">
        <v>7110000</v>
      </c>
      <c r="V19" s="11">
        <v>6400000</v>
      </c>
      <c r="W19" s="11">
        <v>4630000</v>
      </c>
      <c r="X19" s="11">
        <v>6452000</v>
      </c>
      <c r="Y19" s="11">
        <v>7316000</v>
      </c>
      <c r="Z19" s="11">
        <v>4570000</v>
      </c>
      <c r="AA19" s="11">
        <v>2150000</v>
      </c>
      <c r="AB19" s="11">
        <v>4040000</v>
      </c>
      <c r="AC19" s="11">
        <v>13369000</v>
      </c>
      <c r="AD19" s="11">
        <v>6550000</v>
      </c>
      <c r="AE19" s="11">
        <v>25585000</v>
      </c>
      <c r="AF19" s="11">
        <v>9150000</v>
      </c>
      <c r="AG19" s="11">
        <v>3495000</v>
      </c>
      <c r="AH19" s="11">
        <v>350000</v>
      </c>
      <c r="AI19" s="11">
        <v>4570000</v>
      </c>
      <c r="AJ19" s="12">
        <f>SUM(F19:AI19)</f>
        <v>256187000</v>
      </c>
    </row>
    <row r="20" spans="2:36" ht="19.5" thickBot="1">
      <c r="B20" s="7">
        <v>2</v>
      </c>
      <c r="C20" s="347" t="s">
        <v>23</v>
      </c>
      <c r="D20" s="348"/>
      <c r="E20" s="360"/>
      <c r="F20" s="11">
        <v>30000</v>
      </c>
      <c r="G20" s="11">
        <v>25000</v>
      </c>
      <c r="H20" s="11">
        <v>820000</v>
      </c>
      <c r="I20" s="11">
        <v>45000</v>
      </c>
      <c r="J20" s="11">
        <v>0</v>
      </c>
      <c r="K20" s="11">
        <v>48000</v>
      </c>
      <c r="L20" s="11">
        <v>25000</v>
      </c>
      <c r="M20" s="11">
        <v>96000</v>
      </c>
      <c r="N20" s="11">
        <v>66000</v>
      </c>
      <c r="O20" s="11">
        <v>40000</v>
      </c>
      <c r="P20" s="11">
        <v>90000</v>
      </c>
      <c r="Q20" s="11">
        <v>82000</v>
      </c>
      <c r="R20" s="11">
        <v>25000</v>
      </c>
      <c r="S20" s="11">
        <v>25000</v>
      </c>
      <c r="T20" s="11">
        <v>40000</v>
      </c>
      <c r="U20" s="11">
        <v>38000</v>
      </c>
      <c r="V20" s="11">
        <v>96000</v>
      </c>
      <c r="W20" s="11">
        <v>89000</v>
      </c>
      <c r="X20" s="11">
        <v>265000</v>
      </c>
      <c r="Y20" s="11">
        <v>83000</v>
      </c>
      <c r="Z20" s="11">
        <v>83000</v>
      </c>
      <c r="AA20" s="11">
        <v>30000</v>
      </c>
      <c r="AB20" s="11">
        <v>160000</v>
      </c>
      <c r="AC20" s="11">
        <v>159000</v>
      </c>
      <c r="AD20" s="11">
        <v>155000</v>
      </c>
      <c r="AE20" s="11">
        <v>820000</v>
      </c>
      <c r="AF20" s="11">
        <v>0</v>
      </c>
      <c r="AG20" s="11">
        <v>26000</v>
      </c>
      <c r="AH20" s="11">
        <v>56000</v>
      </c>
      <c r="AI20" s="11">
        <v>83000</v>
      </c>
      <c r="AJ20" s="12">
        <f>SUM(F20:AI20)</f>
        <v>3600000</v>
      </c>
    </row>
    <row r="21" spans="2:36" ht="19.5" thickBot="1">
      <c r="B21" s="7">
        <v>3</v>
      </c>
      <c r="C21" s="347" t="s">
        <v>24</v>
      </c>
      <c r="D21" s="348"/>
      <c r="E21" s="360"/>
      <c r="F21" s="11">
        <v>1440000</v>
      </c>
      <c r="G21" s="11">
        <v>1440000</v>
      </c>
      <c r="H21" s="11">
        <v>372000</v>
      </c>
      <c r="I21" s="11">
        <v>1680000</v>
      </c>
      <c r="J21" s="11">
        <v>450000</v>
      </c>
      <c r="K21" s="11">
        <v>340000</v>
      </c>
      <c r="L21" s="11">
        <v>0</v>
      </c>
      <c r="M21" s="11">
        <v>960000</v>
      </c>
      <c r="N21" s="11">
        <v>660000</v>
      </c>
      <c r="O21" s="11">
        <v>340000</v>
      </c>
      <c r="P21" s="11">
        <v>480000</v>
      </c>
      <c r="Q21" s="11">
        <v>2880000</v>
      </c>
      <c r="R21" s="11">
        <v>450000</v>
      </c>
      <c r="S21" s="11">
        <v>0</v>
      </c>
      <c r="T21" s="11">
        <v>4080000</v>
      </c>
      <c r="U21" s="11">
        <v>630000</v>
      </c>
      <c r="V21" s="11">
        <v>1740000</v>
      </c>
      <c r="W21" s="11">
        <v>3360000</v>
      </c>
      <c r="X21" s="11">
        <v>4320000</v>
      </c>
      <c r="Y21" s="11">
        <v>4560000</v>
      </c>
      <c r="Z21" s="11">
        <v>600000</v>
      </c>
      <c r="AA21" s="11">
        <v>450000</v>
      </c>
      <c r="AB21" s="11">
        <v>4320000</v>
      </c>
      <c r="AC21" s="11">
        <v>2880000</v>
      </c>
      <c r="AD21" s="11">
        <v>2400000</v>
      </c>
      <c r="AE21" s="11">
        <v>3720000</v>
      </c>
      <c r="AF21" s="11">
        <v>450000</v>
      </c>
      <c r="AG21" s="11">
        <v>1080000</v>
      </c>
      <c r="AH21" s="11">
        <v>505000</v>
      </c>
      <c r="AI21" s="11">
        <v>330000</v>
      </c>
      <c r="AJ21" s="12">
        <f>SUM(F21:AI21)</f>
        <v>46917000</v>
      </c>
    </row>
    <row r="22" spans="2:36" ht="19.5" thickBot="1">
      <c r="B22" s="7">
        <v>4</v>
      </c>
      <c r="C22" s="347" t="s">
        <v>25</v>
      </c>
      <c r="D22" s="348"/>
      <c r="E22" s="360"/>
      <c r="F22" s="11">
        <v>1880000</v>
      </c>
      <c r="G22" s="11">
        <v>2715000</v>
      </c>
      <c r="H22" s="11">
        <v>555000</v>
      </c>
      <c r="I22" s="11">
        <f t="shared" ref="I22:AI22" si="0">SUM(I23:I30)</f>
        <v>0</v>
      </c>
      <c r="J22" s="11">
        <v>0</v>
      </c>
      <c r="K22" s="11">
        <v>2500000</v>
      </c>
      <c r="L22" s="11">
        <v>2295000</v>
      </c>
      <c r="M22" s="11">
        <v>100000</v>
      </c>
      <c r="N22" s="11">
        <v>1634000</v>
      </c>
      <c r="O22" s="11">
        <v>3456500</v>
      </c>
      <c r="P22" s="11">
        <v>6585000</v>
      </c>
      <c r="Q22" s="11">
        <v>1053000</v>
      </c>
      <c r="R22" s="11">
        <v>900000</v>
      </c>
      <c r="S22" s="11">
        <v>854000</v>
      </c>
      <c r="T22" s="11">
        <v>3656500</v>
      </c>
      <c r="U22" s="11">
        <v>505200</v>
      </c>
      <c r="V22" s="11">
        <v>800000</v>
      </c>
      <c r="W22" s="11">
        <f t="shared" si="0"/>
        <v>0</v>
      </c>
      <c r="X22" s="11">
        <v>1400000</v>
      </c>
      <c r="Y22" s="11">
        <v>4140000</v>
      </c>
      <c r="Z22" s="11">
        <f t="shared" si="0"/>
        <v>0</v>
      </c>
      <c r="AA22" s="11">
        <f t="shared" si="0"/>
        <v>0</v>
      </c>
      <c r="AB22" s="11">
        <v>2582000</v>
      </c>
      <c r="AC22" s="11">
        <v>2633000</v>
      </c>
      <c r="AD22" s="11">
        <v>2955000</v>
      </c>
      <c r="AE22" s="11">
        <v>11248000</v>
      </c>
      <c r="AF22" s="11">
        <v>900000</v>
      </c>
      <c r="AG22" s="11">
        <v>1180000</v>
      </c>
      <c r="AH22" s="11">
        <v>840000</v>
      </c>
      <c r="AI22" s="11">
        <f t="shared" si="0"/>
        <v>0</v>
      </c>
      <c r="AJ22" s="11">
        <f>AH22+AG22+AF22+AE22+AD22+AC22+AB22+Y22+X22+V22+U22+T22+S22+R22+Q22+P22+O22+N22+M22+L22+K22+H22+G22+F22</f>
        <v>57367200</v>
      </c>
    </row>
    <row r="23" spans="2:36" ht="19.5" thickBot="1">
      <c r="B23" s="13" t="s">
        <v>26</v>
      </c>
      <c r="D23" s="14" t="s">
        <v>27</v>
      </c>
      <c r="E23" s="15"/>
      <c r="F23" s="16">
        <v>400000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100000</v>
      </c>
      <c r="N23" s="16">
        <v>0</v>
      </c>
      <c r="O23" s="16">
        <v>1292500</v>
      </c>
      <c r="P23" s="16">
        <v>6340000</v>
      </c>
      <c r="Q23" s="16">
        <v>0</v>
      </c>
      <c r="R23" s="16">
        <v>0</v>
      </c>
      <c r="S23" s="16">
        <v>854000</v>
      </c>
      <c r="T23" s="16">
        <v>1292500</v>
      </c>
      <c r="U23" s="16">
        <v>3600</v>
      </c>
      <c r="V23" s="16">
        <v>800000</v>
      </c>
      <c r="W23" s="16">
        <v>0</v>
      </c>
      <c r="X23" s="16">
        <v>0</v>
      </c>
      <c r="Y23" s="16">
        <v>4140000</v>
      </c>
      <c r="Z23" s="16">
        <v>0</v>
      </c>
      <c r="AA23" s="16">
        <v>0</v>
      </c>
      <c r="AB23" s="16">
        <v>0</v>
      </c>
      <c r="AC23" s="16">
        <v>0</v>
      </c>
      <c r="AD23" s="16">
        <v>1000000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1">
        <f t="shared" ref="AJ23:AJ30" si="1">AH23+AG23+AF23+AE23+AD23+AC23+AB23+Y23+X23+V23+U23+T23+S23+R23+Q23+P23+O23+N23+M23+L23+K23+H23+G23+F23</f>
        <v>16222600</v>
      </c>
    </row>
    <row r="24" spans="2:36" ht="19.5" thickBot="1">
      <c r="B24" s="13" t="s">
        <v>28</v>
      </c>
      <c r="D24" s="14" t="s">
        <v>29</v>
      </c>
      <c r="E24" s="15"/>
      <c r="F24" s="16">
        <v>1000000</v>
      </c>
      <c r="G24" s="16">
        <v>455000</v>
      </c>
      <c r="H24" s="16">
        <v>1400000</v>
      </c>
      <c r="I24" s="16">
        <v>0</v>
      </c>
      <c r="J24" s="16">
        <v>0</v>
      </c>
      <c r="K24" s="16">
        <v>0</v>
      </c>
      <c r="L24" s="16">
        <v>455000</v>
      </c>
      <c r="M24" s="16">
        <v>0</v>
      </c>
      <c r="N24" s="16">
        <v>1634000</v>
      </c>
      <c r="O24" s="16">
        <v>0</v>
      </c>
      <c r="P24" s="16">
        <v>245000</v>
      </c>
      <c r="Q24" s="16">
        <v>1400000</v>
      </c>
      <c r="R24" s="16">
        <v>900000</v>
      </c>
      <c r="S24" s="16">
        <v>0</v>
      </c>
      <c r="T24" s="16">
        <v>0</v>
      </c>
      <c r="U24" s="16">
        <v>120000</v>
      </c>
      <c r="V24" s="16">
        <v>0</v>
      </c>
      <c r="W24" s="16">
        <v>0</v>
      </c>
      <c r="X24" s="16">
        <v>1400000</v>
      </c>
      <c r="Y24" s="16">
        <v>0</v>
      </c>
      <c r="Z24" s="16">
        <v>0</v>
      </c>
      <c r="AA24" s="16">
        <v>0</v>
      </c>
      <c r="AB24" s="16">
        <v>300000</v>
      </c>
      <c r="AC24" s="16">
        <v>1580000</v>
      </c>
      <c r="AD24" s="16">
        <v>0</v>
      </c>
      <c r="AE24" s="16">
        <v>1400000</v>
      </c>
      <c r="AF24" s="16">
        <v>900000</v>
      </c>
      <c r="AG24" s="16">
        <v>700000</v>
      </c>
      <c r="AH24" s="16">
        <v>0</v>
      </c>
      <c r="AI24" s="16">
        <v>0</v>
      </c>
      <c r="AJ24" s="11">
        <f t="shared" si="1"/>
        <v>13889000</v>
      </c>
    </row>
    <row r="25" spans="2:36" ht="19.5" thickBot="1">
      <c r="B25" s="13" t="s">
        <v>30</v>
      </c>
      <c r="D25" s="14" t="s">
        <v>31</v>
      </c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4800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650000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1">
        <f t="shared" si="1"/>
        <v>654800</v>
      </c>
    </row>
    <row r="26" spans="2:36" ht="19.5" thickBot="1">
      <c r="B26" s="13" t="s">
        <v>32</v>
      </c>
      <c r="D26" s="14" t="s">
        <v>33</v>
      </c>
      <c r="E26" s="15"/>
      <c r="F26" s="16">
        <v>300000</v>
      </c>
      <c r="G26" s="16">
        <v>840000</v>
      </c>
      <c r="H26" s="16">
        <v>0</v>
      </c>
      <c r="I26" s="16">
        <v>0</v>
      </c>
      <c r="J26" s="16">
        <v>0</v>
      </c>
      <c r="K26" s="16">
        <v>0</v>
      </c>
      <c r="L26" s="16">
        <v>840000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100000</v>
      </c>
      <c r="AE26" s="16">
        <v>0</v>
      </c>
      <c r="AF26" s="16">
        <v>0</v>
      </c>
      <c r="AG26" s="16">
        <v>0</v>
      </c>
      <c r="AH26" s="16">
        <v>840000</v>
      </c>
      <c r="AI26" s="16">
        <v>0</v>
      </c>
      <c r="AJ26" s="11">
        <f t="shared" si="1"/>
        <v>2920000</v>
      </c>
    </row>
    <row r="27" spans="2:36" ht="19.5" thickBot="1">
      <c r="B27" s="13" t="s">
        <v>34</v>
      </c>
      <c r="D27" s="14" t="s">
        <v>35</v>
      </c>
      <c r="E27" s="15"/>
      <c r="F27" s="16">
        <v>0</v>
      </c>
      <c r="G27" s="16">
        <v>180000</v>
      </c>
      <c r="H27" s="16">
        <v>138000</v>
      </c>
      <c r="I27" s="16">
        <v>0</v>
      </c>
      <c r="J27" s="16">
        <v>0</v>
      </c>
      <c r="K27" s="16">
        <v>0</v>
      </c>
      <c r="L27" s="16">
        <v>60000</v>
      </c>
      <c r="M27" s="16">
        <v>0</v>
      </c>
      <c r="N27" s="16">
        <v>0</v>
      </c>
      <c r="O27" s="16">
        <v>69000</v>
      </c>
      <c r="P27" s="16">
        <v>0</v>
      </c>
      <c r="Q27" s="16">
        <v>138000</v>
      </c>
      <c r="R27" s="16">
        <v>0</v>
      </c>
      <c r="S27" s="16">
        <v>0</v>
      </c>
      <c r="T27" s="16">
        <v>69000</v>
      </c>
      <c r="U27" s="16">
        <v>76800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1500000</v>
      </c>
      <c r="AC27" s="16">
        <v>138000</v>
      </c>
      <c r="AD27" s="16">
        <v>1000000</v>
      </c>
      <c r="AE27" s="16">
        <v>138000</v>
      </c>
      <c r="AF27" s="16">
        <v>0</v>
      </c>
      <c r="AG27" s="16">
        <v>40000</v>
      </c>
      <c r="AH27" s="16">
        <v>0</v>
      </c>
      <c r="AI27" s="16">
        <v>0</v>
      </c>
      <c r="AJ27" s="11">
        <f t="shared" si="1"/>
        <v>3546800</v>
      </c>
    </row>
    <row r="28" spans="2:36" ht="19.5" thickBot="1">
      <c r="B28" s="13" t="s">
        <v>36</v>
      </c>
      <c r="D28" s="14" t="s">
        <v>37</v>
      </c>
      <c r="E28" s="15"/>
      <c r="F28" s="16">
        <v>0</v>
      </c>
      <c r="G28" s="16">
        <v>230000</v>
      </c>
      <c r="H28" s="16">
        <v>360000</v>
      </c>
      <c r="I28" s="16">
        <v>0</v>
      </c>
      <c r="J28" s="16">
        <v>0</v>
      </c>
      <c r="K28" s="16">
        <v>0</v>
      </c>
      <c r="L28" s="16">
        <v>840000</v>
      </c>
      <c r="M28" s="16">
        <v>0</v>
      </c>
      <c r="N28" s="16">
        <v>0</v>
      </c>
      <c r="O28" s="16">
        <v>45000</v>
      </c>
      <c r="P28" s="16">
        <v>0</v>
      </c>
      <c r="Q28" s="16">
        <v>360000</v>
      </c>
      <c r="R28" s="16">
        <v>0</v>
      </c>
      <c r="S28" s="16">
        <v>0</v>
      </c>
      <c r="T28" s="16">
        <v>245000</v>
      </c>
      <c r="U28" s="16"/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360000</v>
      </c>
      <c r="AD28" s="16">
        <v>225000</v>
      </c>
      <c r="AE28" s="16">
        <v>360000</v>
      </c>
      <c r="AF28" s="16">
        <v>0</v>
      </c>
      <c r="AG28" s="16">
        <v>40000</v>
      </c>
      <c r="AH28" s="16">
        <v>0</v>
      </c>
      <c r="AI28" s="16">
        <v>0</v>
      </c>
      <c r="AJ28" s="11">
        <f t="shared" si="1"/>
        <v>3065000</v>
      </c>
    </row>
    <row r="29" spans="2:36" ht="19.5" thickBot="1">
      <c r="B29" s="13"/>
      <c r="D29" s="14" t="s">
        <v>38</v>
      </c>
      <c r="E29" s="15"/>
      <c r="F29" s="16">
        <v>180000</v>
      </c>
      <c r="G29" s="16">
        <v>100000</v>
      </c>
      <c r="H29" s="16">
        <v>0</v>
      </c>
      <c r="I29" s="16">
        <v>0</v>
      </c>
      <c r="J29" s="16">
        <v>0</v>
      </c>
      <c r="K29" s="16">
        <v>200000</v>
      </c>
      <c r="L29" s="16">
        <v>100000</v>
      </c>
      <c r="M29" s="16">
        <v>0</v>
      </c>
      <c r="N29" s="16">
        <v>0</v>
      </c>
      <c r="O29" s="16">
        <v>1845000</v>
      </c>
      <c r="P29" s="16">
        <v>0</v>
      </c>
      <c r="Q29" s="16"/>
      <c r="R29" s="16">
        <v>0</v>
      </c>
      <c r="S29" s="16">
        <v>0</v>
      </c>
      <c r="T29" s="16">
        <v>1800000</v>
      </c>
      <c r="U29" s="16">
        <v>200000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132000</v>
      </c>
      <c r="AC29" s="16">
        <v>0</v>
      </c>
      <c r="AD29" s="16">
        <v>600000</v>
      </c>
      <c r="AE29" s="16">
        <v>3800000</v>
      </c>
      <c r="AF29" s="16">
        <v>0</v>
      </c>
      <c r="AG29" s="16">
        <v>540000</v>
      </c>
      <c r="AH29" s="16">
        <v>0</v>
      </c>
      <c r="AI29" s="16">
        <v>0</v>
      </c>
      <c r="AJ29" s="11">
        <f t="shared" si="1"/>
        <v>9497000</v>
      </c>
    </row>
    <row r="30" spans="2:36" ht="19.5" thickBot="1">
      <c r="B30" s="13" t="s">
        <v>39</v>
      </c>
      <c r="D30" s="14" t="s">
        <v>40</v>
      </c>
      <c r="E30" s="15"/>
      <c r="F30" s="16">
        <v>0</v>
      </c>
      <c r="G30" s="16">
        <v>0</v>
      </c>
      <c r="H30" s="16">
        <v>565000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250000</v>
      </c>
      <c r="P30" s="16">
        <v>0</v>
      </c>
      <c r="Q30" s="16">
        <v>555000</v>
      </c>
      <c r="R30" s="16">
        <v>0</v>
      </c>
      <c r="S30" s="16">
        <v>0</v>
      </c>
      <c r="T30" s="16">
        <v>250000</v>
      </c>
      <c r="U30" s="16">
        <v>100000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/>
      <c r="AC30" s="16">
        <v>555000</v>
      </c>
      <c r="AD30" s="16">
        <v>0</v>
      </c>
      <c r="AE30" s="16">
        <v>5550000</v>
      </c>
      <c r="AF30" s="16">
        <v>0</v>
      </c>
      <c r="AG30" s="16">
        <v>400000</v>
      </c>
      <c r="AH30" s="16">
        <v>0</v>
      </c>
      <c r="AI30" s="16">
        <v>0</v>
      </c>
      <c r="AJ30" s="11">
        <f t="shared" si="1"/>
        <v>8225000</v>
      </c>
    </row>
    <row r="31" spans="2:36" ht="19.5" thickBot="1">
      <c r="B31" s="7">
        <v>5</v>
      </c>
      <c r="C31" s="347" t="s">
        <v>41</v>
      </c>
      <c r="D31" s="348"/>
      <c r="E31" s="360"/>
      <c r="F31" s="16">
        <v>0</v>
      </c>
      <c r="G31" s="11">
        <v>295000</v>
      </c>
      <c r="H31" s="11">
        <v>1852000</v>
      </c>
      <c r="I31" s="11">
        <v>0</v>
      </c>
      <c r="J31" s="11">
        <v>210000</v>
      </c>
      <c r="K31" s="11">
        <v>0</v>
      </c>
      <c r="L31" s="11">
        <v>340000</v>
      </c>
      <c r="M31" s="11">
        <v>250000</v>
      </c>
      <c r="N31" s="11">
        <v>1350000</v>
      </c>
      <c r="O31" s="11"/>
      <c r="P31" s="11">
        <v>120000</v>
      </c>
      <c r="Q31" s="11">
        <v>633000</v>
      </c>
      <c r="R31" s="11">
        <v>210000</v>
      </c>
      <c r="S31" s="11">
        <v>0</v>
      </c>
      <c r="T31" s="11">
        <v>331000</v>
      </c>
      <c r="U31" s="11">
        <v>165000</v>
      </c>
      <c r="V31" s="11">
        <v>250000</v>
      </c>
      <c r="W31" s="11">
        <v>205000</v>
      </c>
      <c r="X31" s="11">
        <v>0</v>
      </c>
      <c r="Y31" s="11">
        <v>70000</v>
      </c>
      <c r="Z31" s="11">
        <v>60000</v>
      </c>
      <c r="AA31" s="11">
        <v>0</v>
      </c>
      <c r="AB31" s="11">
        <v>255000</v>
      </c>
      <c r="AC31" s="11">
        <v>525000</v>
      </c>
      <c r="AD31" s="11">
        <v>0</v>
      </c>
      <c r="AE31" s="11">
        <v>2485000</v>
      </c>
      <c r="AF31" s="11">
        <v>210000</v>
      </c>
      <c r="AG31" s="11">
        <v>400000</v>
      </c>
      <c r="AH31" s="11">
        <v>1030000</v>
      </c>
      <c r="AI31" s="11">
        <v>0</v>
      </c>
      <c r="AJ31" s="12">
        <f t="shared" ref="AJ31:AJ36" si="2">SUM(F31:AI31)</f>
        <v>11246000</v>
      </c>
    </row>
    <row r="32" spans="2:36" ht="19.5" thickBot="1">
      <c r="B32" s="7">
        <v>6</v>
      </c>
      <c r="C32" s="347" t="s">
        <v>42</v>
      </c>
      <c r="D32" s="348"/>
      <c r="E32" s="360"/>
      <c r="F32" s="11">
        <v>172500</v>
      </c>
      <c r="G32" s="11">
        <v>2800000</v>
      </c>
      <c r="H32" s="11">
        <v>2000000</v>
      </c>
      <c r="I32" s="11">
        <v>0</v>
      </c>
      <c r="J32" s="11">
        <v>600000</v>
      </c>
      <c r="K32" s="11">
        <v>0</v>
      </c>
      <c r="L32" s="11">
        <v>2800000</v>
      </c>
      <c r="M32" s="11">
        <v>0</v>
      </c>
      <c r="N32" s="11">
        <v>535000</v>
      </c>
      <c r="O32" s="11">
        <v>335000</v>
      </c>
      <c r="P32" s="11">
        <v>1500000</v>
      </c>
      <c r="Q32" s="11">
        <v>2000000</v>
      </c>
      <c r="R32" s="11">
        <v>0</v>
      </c>
      <c r="S32" s="11">
        <v>0</v>
      </c>
      <c r="T32" s="11">
        <v>335000</v>
      </c>
      <c r="U32" s="11">
        <v>556100</v>
      </c>
      <c r="V32" s="11">
        <v>0</v>
      </c>
      <c r="W32" s="11">
        <v>2800000</v>
      </c>
      <c r="X32" s="11">
        <v>0</v>
      </c>
      <c r="Y32" s="11">
        <v>2000000</v>
      </c>
      <c r="Z32" s="11">
        <v>500000</v>
      </c>
      <c r="AA32" s="11">
        <v>2760000</v>
      </c>
      <c r="AB32" s="11">
        <v>0</v>
      </c>
      <c r="AC32" s="11">
        <v>2000000</v>
      </c>
      <c r="AD32" s="11">
        <v>0</v>
      </c>
      <c r="AE32" s="11">
        <v>2000000</v>
      </c>
      <c r="AF32" s="11">
        <v>2580000</v>
      </c>
      <c r="AG32" s="11">
        <v>498000</v>
      </c>
      <c r="AH32" s="11">
        <v>380000</v>
      </c>
      <c r="AI32" s="11">
        <v>2900000</v>
      </c>
      <c r="AJ32" s="12">
        <f t="shared" si="2"/>
        <v>32051600</v>
      </c>
    </row>
    <row r="33" spans="2:36" ht="19.5" thickBot="1">
      <c r="B33" s="7">
        <v>7</v>
      </c>
      <c r="C33" s="347" t="s">
        <v>43</v>
      </c>
      <c r="D33" s="348"/>
      <c r="E33" s="360"/>
      <c r="F33" s="11">
        <v>300000</v>
      </c>
      <c r="G33" s="11">
        <v>910000</v>
      </c>
      <c r="H33" s="11">
        <v>295000</v>
      </c>
      <c r="I33" s="11">
        <v>565000</v>
      </c>
      <c r="J33" s="11">
        <v>820000</v>
      </c>
      <c r="K33" s="11">
        <v>0</v>
      </c>
      <c r="L33" s="11">
        <v>510000</v>
      </c>
      <c r="M33" s="11">
        <v>0</v>
      </c>
      <c r="N33" s="11">
        <v>1220000</v>
      </c>
      <c r="O33" s="11">
        <v>663500</v>
      </c>
      <c r="P33" s="11">
        <v>570000</v>
      </c>
      <c r="Q33" s="11">
        <v>295000</v>
      </c>
      <c r="R33" s="11">
        <v>75000</v>
      </c>
      <c r="S33" s="11">
        <v>37500</v>
      </c>
      <c r="T33" s="11">
        <v>663500</v>
      </c>
      <c r="U33" s="11">
        <v>175000</v>
      </c>
      <c r="V33" s="11">
        <v>0</v>
      </c>
      <c r="W33" s="11">
        <v>910000</v>
      </c>
      <c r="X33" s="11">
        <v>45900</v>
      </c>
      <c r="Y33" s="11">
        <v>120000</v>
      </c>
      <c r="Z33" s="11"/>
      <c r="AA33" s="11">
        <v>0</v>
      </c>
      <c r="AB33" s="11">
        <v>0</v>
      </c>
      <c r="AC33" s="11">
        <v>295000</v>
      </c>
      <c r="AD33" s="11">
        <v>0</v>
      </c>
      <c r="AE33" s="11">
        <v>295000</v>
      </c>
      <c r="AF33" s="11">
        <v>250000</v>
      </c>
      <c r="AG33" s="11">
        <v>303000</v>
      </c>
      <c r="AH33" s="11">
        <v>420000</v>
      </c>
      <c r="AI33" s="11">
        <v>660000</v>
      </c>
      <c r="AJ33" s="12">
        <f t="shared" si="2"/>
        <v>10398400</v>
      </c>
    </row>
    <row r="34" spans="2:36" ht="19.5" thickBot="1">
      <c r="B34" s="7">
        <v>8</v>
      </c>
      <c r="C34" s="8" t="s">
        <v>44</v>
      </c>
      <c r="D34" s="9"/>
      <c r="E34" s="10"/>
      <c r="F34" s="11">
        <v>180000</v>
      </c>
      <c r="G34" s="11">
        <v>200000</v>
      </c>
      <c r="H34" s="11">
        <v>718000</v>
      </c>
      <c r="I34" s="11">
        <v>240000</v>
      </c>
      <c r="J34" s="11">
        <v>0</v>
      </c>
      <c r="K34" s="11">
        <v>0</v>
      </c>
      <c r="L34" s="11">
        <v>0</v>
      </c>
      <c r="M34" s="11">
        <v>150000</v>
      </c>
      <c r="N34" s="11">
        <v>1260000</v>
      </c>
      <c r="O34" s="11">
        <v>465000</v>
      </c>
      <c r="P34" s="11">
        <v>184000</v>
      </c>
      <c r="Q34" s="11">
        <v>718000</v>
      </c>
      <c r="R34" s="11">
        <v>100000</v>
      </c>
      <c r="S34" s="11">
        <v>76000</v>
      </c>
      <c r="T34" s="11">
        <v>557000</v>
      </c>
      <c r="U34" s="11">
        <v>630000</v>
      </c>
      <c r="V34" s="11">
        <v>200000</v>
      </c>
      <c r="W34" s="11">
        <v>0</v>
      </c>
      <c r="X34" s="11">
        <v>450000</v>
      </c>
      <c r="Y34" s="11">
        <v>265000</v>
      </c>
      <c r="Z34" s="11">
        <v>240000</v>
      </c>
      <c r="AA34" s="11">
        <v>0</v>
      </c>
      <c r="AB34" s="11">
        <v>390000</v>
      </c>
      <c r="AC34" s="11">
        <v>718000</v>
      </c>
      <c r="AD34" s="11">
        <v>80000</v>
      </c>
      <c r="AE34" s="11">
        <v>718000</v>
      </c>
      <c r="AF34" s="11">
        <v>80000</v>
      </c>
      <c r="AG34" s="11">
        <v>160000</v>
      </c>
      <c r="AH34" s="11">
        <v>642000</v>
      </c>
      <c r="AI34" s="11">
        <v>680000</v>
      </c>
      <c r="AJ34" s="12">
        <f t="shared" si="2"/>
        <v>10101000</v>
      </c>
    </row>
    <row r="35" spans="2:36" ht="19.5" thickBot="1">
      <c r="B35" s="7">
        <v>9</v>
      </c>
      <c r="C35" s="8" t="s">
        <v>45</v>
      </c>
      <c r="D35" s="9"/>
      <c r="E35" s="10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40000</v>
      </c>
      <c r="T35" s="11">
        <v>0</v>
      </c>
      <c r="U35" s="11">
        <v>0</v>
      </c>
      <c r="V35" s="11">
        <v>0</v>
      </c>
      <c r="W35" s="11">
        <v>0</v>
      </c>
      <c r="X35" s="11">
        <v>860000</v>
      </c>
      <c r="Y35" s="11">
        <v>0</v>
      </c>
      <c r="Z35" s="11"/>
      <c r="AA35" s="11">
        <v>0</v>
      </c>
      <c r="AB35" s="11">
        <v>860000</v>
      </c>
      <c r="AC35" s="11">
        <v>0</v>
      </c>
      <c r="AD35" s="11">
        <v>0</v>
      </c>
      <c r="AE35" s="11">
        <v>0</v>
      </c>
      <c r="AF35" s="11">
        <v>0</v>
      </c>
      <c r="AG35" s="11">
        <v>72000</v>
      </c>
      <c r="AH35" s="11">
        <v>0</v>
      </c>
      <c r="AI35" s="11">
        <v>0</v>
      </c>
      <c r="AJ35" s="12">
        <f t="shared" si="2"/>
        <v>1832000</v>
      </c>
    </row>
    <row r="36" spans="2:36" ht="18.75">
      <c r="B36" s="7">
        <v>10</v>
      </c>
      <c r="C36" s="347" t="s">
        <v>46</v>
      </c>
      <c r="D36" s="348"/>
      <c r="E36" s="360"/>
      <c r="F36" s="18">
        <v>240000</v>
      </c>
      <c r="G36" s="18">
        <v>520000</v>
      </c>
      <c r="H36" s="18">
        <v>60000</v>
      </c>
      <c r="I36" s="18">
        <v>200000</v>
      </c>
      <c r="J36" s="18">
        <v>240000</v>
      </c>
      <c r="K36" s="18">
        <v>0</v>
      </c>
      <c r="L36" s="18">
        <v>720000</v>
      </c>
      <c r="M36" s="18">
        <v>300000</v>
      </c>
      <c r="N36" s="18">
        <v>200000</v>
      </c>
      <c r="O36" s="18">
        <v>300000</v>
      </c>
      <c r="P36" s="18">
        <v>300000</v>
      </c>
      <c r="Q36" s="18">
        <v>720000</v>
      </c>
      <c r="R36" s="18">
        <v>420000</v>
      </c>
      <c r="S36" s="18">
        <v>200000</v>
      </c>
      <c r="T36" s="18">
        <v>450000</v>
      </c>
      <c r="U36" s="18">
        <v>200000</v>
      </c>
      <c r="V36" s="18">
        <v>240000</v>
      </c>
      <c r="W36" s="18">
        <v>720000</v>
      </c>
      <c r="X36" s="18">
        <v>360000</v>
      </c>
      <c r="Y36" s="18">
        <v>900000</v>
      </c>
      <c r="Z36" s="18">
        <v>200000</v>
      </c>
      <c r="AA36" s="18">
        <v>0</v>
      </c>
      <c r="AB36" s="18">
        <v>360000</v>
      </c>
      <c r="AC36" s="18">
        <v>720000</v>
      </c>
      <c r="AD36" s="18">
        <v>850000</v>
      </c>
      <c r="AE36" s="18">
        <v>720000</v>
      </c>
      <c r="AF36" s="18">
        <v>0</v>
      </c>
      <c r="AG36" s="18">
        <v>270000</v>
      </c>
      <c r="AH36" s="18">
        <v>720000</v>
      </c>
      <c r="AI36" s="18" t="s">
        <v>247</v>
      </c>
      <c r="AJ36" s="12">
        <f t="shared" si="2"/>
        <v>11130000</v>
      </c>
    </row>
    <row r="37" spans="2:36" ht="39" customHeight="1">
      <c r="B37" s="361" t="s">
        <v>20</v>
      </c>
      <c r="C37" s="361"/>
      <c r="D37" s="361"/>
      <c r="E37" s="361"/>
      <c r="F37" s="12">
        <f>SUM(F19:F22,F31:F36)</f>
        <v>9072500</v>
      </c>
      <c r="G37" s="12">
        <f t="shared" ref="G37:AJ37" si="3">SUM(G19:G22,G31:G36)</f>
        <v>16705000</v>
      </c>
      <c r="H37" s="12">
        <f t="shared" si="3"/>
        <v>20973500</v>
      </c>
      <c r="I37" s="12">
        <f t="shared" si="3"/>
        <v>10230000</v>
      </c>
      <c r="J37" s="12">
        <f t="shared" si="3"/>
        <v>10220000</v>
      </c>
      <c r="K37" s="12">
        <f t="shared" si="3"/>
        <v>16888000</v>
      </c>
      <c r="L37" s="12">
        <f t="shared" si="3"/>
        <v>7540000</v>
      </c>
      <c r="M37" s="12">
        <f t="shared" si="3"/>
        <v>16976000</v>
      </c>
      <c r="N37" s="12">
        <f t="shared" si="3"/>
        <v>15445000</v>
      </c>
      <c r="O37" s="12">
        <f t="shared" si="3"/>
        <v>19759000</v>
      </c>
      <c r="P37" s="12">
        <f t="shared" si="3"/>
        <v>22439000</v>
      </c>
      <c r="Q37" s="12">
        <f t="shared" si="3"/>
        <v>18436500</v>
      </c>
      <c r="R37" s="12">
        <f t="shared" si="3"/>
        <v>2530000</v>
      </c>
      <c r="S37" s="12">
        <f t="shared" si="3"/>
        <v>15522500</v>
      </c>
      <c r="T37" s="12">
        <f t="shared" si="3"/>
        <v>28277000</v>
      </c>
      <c r="U37" s="12">
        <f t="shared" si="3"/>
        <v>10009300</v>
      </c>
      <c r="V37" s="12">
        <f t="shared" si="3"/>
        <v>9726000</v>
      </c>
      <c r="W37" s="12">
        <f t="shared" si="3"/>
        <v>12714000</v>
      </c>
      <c r="X37" s="12">
        <f t="shared" si="3"/>
        <v>14152900</v>
      </c>
      <c r="Y37" s="12">
        <f t="shared" si="3"/>
        <v>19454000</v>
      </c>
      <c r="Z37" s="12">
        <f t="shared" si="3"/>
        <v>6253000</v>
      </c>
      <c r="AA37" s="12">
        <f t="shared" si="3"/>
        <v>5390000</v>
      </c>
      <c r="AB37" s="12">
        <f t="shared" si="3"/>
        <v>12967000</v>
      </c>
      <c r="AC37" s="12">
        <f t="shared" si="3"/>
        <v>23299000</v>
      </c>
      <c r="AD37" s="12">
        <f t="shared" si="3"/>
        <v>12990000</v>
      </c>
      <c r="AE37" s="12">
        <f t="shared" si="3"/>
        <v>47591000</v>
      </c>
      <c r="AF37" s="12">
        <f t="shared" si="3"/>
        <v>13620000</v>
      </c>
      <c r="AG37" s="12">
        <f t="shared" si="3"/>
        <v>7484000</v>
      </c>
      <c r="AH37" s="12">
        <f t="shared" si="3"/>
        <v>4943000</v>
      </c>
      <c r="AI37" s="12">
        <f t="shared" si="3"/>
        <v>9223000</v>
      </c>
      <c r="AJ37" s="12">
        <f t="shared" si="3"/>
        <v>440830200</v>
      </c>
    </row>
    <row r="40" spans="2:36" ht="20.25" thickBot="1">
      <c r="B40" s="19" t="s">
        <v>47</v>
      </c>
      <c r="F40" s="20"/>
      <c r="J40" s="19" t="s">
        <v>48</v>
      </c>
      <c r="N40" s="20"/>
    </row>
    <row r="41" spans="2:36" ht="42.6" customHeight="1" thickBot="1">
      <c r="B41" s="323" t="s">
        <v>49</v>
      </c>
      <c r="C41" s="324"/>
      <c r="D41" s="324"/>
      <c r="E41" s="369"/>
      <c r="F41" s="362" t="s">
        <v>50</v>
      </c>
      <c r="G41" s="378" t="s">
        <v>51</v>
      </c>
      <c r="H41" s="379"/>
      <c r="J41" s="22" t="s">
        <v>49</v>
      </c>
      <c r="K41" s="23"/>
      <c r="L41" s="21" t="s">
        <v>50</v>
      </c>
      <c r="M41" s="22" t="s">
        <v>51</v>
      </c>
      <c r="N41" s="23"/>
      <c r="O41" s="24" t="s">
        <v>52</v>
      </c>
      <c r="P41" s="21" t="s">
        <v>53</v>
      </c>
      <c r="Q41" s="21" t="s">
        <v>54</v>
      </c>
    </row>
    <row r="42" spans="2:36" ht="30" customHeight="1" thickBot="1">
      <c r="B42" s="323"/>
      <c r="C42" s="324"/>
      <c r="D42" s="324"/>
      <c r="E42" s="369"/>
      <c r="F42" s="363"/>
      <c r="G42" s="26" t="s">
        <v>55</v>
      </c>
      <c r="H42" s="26" t="s">
        <v>56</v>
      </c>
      <c r="J42" s="27"/>
      <c r="K42" s="28"/>
      <c r="L42" s="25"/>
      <c r="M42" s="26" t="s">
        <v>55</v>
      </c>
      <c r="N42" s="26" t="s">
        <v>56</v>
      </c>
      <c r="O42" s="29"/>
      <c r="P42" s="25"/>
      <c r="Q42" s="25"/>
    </row>
    <row r="43" spans="2:36" ht="15" customHeight="1" thickBot="1">
      <c r="B43" s="298" t="s">
        <v>57</v>
      </c>
      <c r="C43" s="298"/>
      <c r="D43" s="298"/>
      <c r="E43" s="298"/>
      <c r="F43" s="31">
        <v>4</v>
      </c>
      <c r="G43" s="32">
        <v>1</v>
      </c>
      <c r="H43" s="32">
        <v>3</v>
      </c>
      <c r="J43" s="33" t="s">
        <v>340</v>
      </c>
      <c r="K43" s="34"/>
      <c r="L43" s="32">
        <v>4</v>
      </c>
      <c r="M43" s="32">
        <v>1</v>
      </c>
      <c r="N43" s="32">
        <v>3</v>
      </c>
      <c r="O43" s="32">
        <v>30</v>
      </c>
      <c r="P43" s="32">
        <v>26</v>
      </c>
      <c r="Q43" s="32" t="s">
        <v>341</v>
      </c>
    </row>
    <row r="44" spans="2:36" ht="15" customHeight="1" thickBot="1">
      <c r="B44" s="298" t="s">
        <v>58</v>
      </c>
      <c r="C44" s="298"/>
      <c r="D44" s="298"/>
      <c r="E44" s="298"/>
      <c r="F44" s="31">
        <v>71</v>
      </c>
      <c r="G44" s="32">
        <v>70</v>
      </c>
      <c r="H44" s="32">
        <v>1</v>
      </c>
      <c r="J44" s="33"/>
      <c r="K44" s="34" t="s">
        <v>169</v>
      </c>
      <c r="L44" s="32">
        <v>71</v>
      </c>
      <c r="M44" s="32">
        <v>70</v>
      </c>
      <c r="N44" s="32">
        <v>1</v>
      </c>
      <c r="O44" s="32">
        <v>120</v>
      </c>
      <c r="P44" s="32">
        <v>49</v>
      </c>
      <c r="Q44" s="32" t="s">
        <v>341</v>
      </c>
    </row>
    <row r="45" spans="2:36" ht="15" customHeight="1" thickBot="1">
      <c r="B45" s="298" t="s">
        <v>59</v>
      </c>
      <c r="C45" s="298"/>
      <c r="D45" s="298"/>
      <c r="E45" s="298"/>
      <c r="F45" s="31">
        <v>29</v>
      </c>
      <c r="G45" s="32">
        <v>29</v>
      </c>
      <c r="H45" s="32">
        <v>0</v>
      </c>
      <c r="J45" s="33" t="s">
        <v>342</v>
      </c>
      <c r="K45" s="34"/>
      <c r="L45" s="32">
        <v>29</v>
      </c>
      <c r="M45" s="32">
        <v>29</v>
      </c>
      <c r="N45" s="32">
        <v>0</v>
      </c>
      <c r="O45" s="32">
        <v>50</v>
      </c>
      <c r="P45" s="32">
        <v>21</v>
      </c>
      <c r="Q45" s="32" t="s">
        <v>341</v>
      </c>
    </row>
    <row r="46" spans="2:36" ht="15" customHeight="1" thickBot="1">
      <c r="B46" s="298" t="s">
        <v>60</v>
      </c>
      <c r="C46" s="298"/>
      <c r="D46" s="298"/>
      <c r="E46" s="298"/>
      <c r="F46" s="31">
        <v>6</v>
      </c>
      <c r="G46" s="32">
        <v>6</v>
      </c>
      <c r="H46" s="32">
        <v>0</v>
      </c>
      <c r="J46" s="33" t="s">
        <v>343</v>
      </c>
      <c r="K46" s="34"/>
      <c r="L46" s="32">
        <v>4</v>
      </c>
      <c r="M46" s="32">
        <v>4</v>
      </c>
      <c r="N46" s="32">
        <v>0</v>
      </c>
      <c r="O46" s="32">
        <v>20</v>
      </c>
      <c r="P46" s="32">
        <v>16</v>
      </c>
      <c r="Q46" s="32" t="s">
        <v>341</v>
      </c>
    </row>
    <row r="47" spans="2:36" ht="15" customHeight="1" thickBot="1">
      <c r="B47" s="298" t="s">
        <v>61</v>
      </c>
      <c r="C47" s="298"/>
      <c r="D47" s="298"/>
      <c r="E47" s="298"/>
      <c r="F47" s="31">
        <v>4</v>
      </c>
      <c r="G47" s="32">
        <v>4</v>
      </c>
      <c r="H47" s="32">
        <v>0</v>
      </c>
      <c r="J47" s="364" t="s">
        <v>62</v>
      </c>
      <c r="K47" s="380"/>
      <c r="L47" s="380"/>
      <c r="M47" s="380"/>
      <c r="N47" s="380"/>
      <c r="O47" s="380"/>
      <c r="P47" s="380"/>
      <c r="Q47" s="380"/>
    </row>
    <row r="48" spans="2:36" ht="15" customHeight="1" thickBot="1">
      <c r="B48" s="298" t="s">
        <v>63</v>
      </c>
      <c r="C48" s="298"/>
      <c r="D48" s="298"/>
      <c r="E48" s="298"/>
      <c r="F48" s="31">
        <v>1</v>
      </c>
      <c r="G48" s="32">
        <v>1</v>
      </c>
      <c r="H48" s="32">
        <v>0</v>
      </c>
    </row>
    <row r="49" spans="2:8" ht="15" customHeight="1" thickBot="1">
      <c r="B49" s="298" t="s">
        <v>64</v>
      </c>
      <c r="C49" s="298"/>
      <c r="D49" s="298"/>
      <c r="E49" s="298"/>
      <c r="F49" s="31">
        <v>0</v>
      </c>
      <c r="G49" s="32">
        <v>0</v>
      </c>
      <c r="H49" s="32">
        <v>0</v>
      </c>
    </row>
    <row r="50" spans="2:8" ht="15" customHeight="1" thickBot="1">
      <c r="B50" s="298" t="s">
        <v>65</v>
      </c>
      <c r="C50" s="298"/>
      <c r="D50" s="298"/>
      <c r="E50" s="298"/>
      <c r="F50" s="31">
        <v>7</v>
      </c>
      <c r="G50" s="32">
        <v>7</v>
      </c>
      <c r="H50" s="32">
        <v>0</v>
      </c>
    </row>
    <row r="51" spans="2:8" ht="15" customHeight="1" thickBot="1">
      <c r="B51" s="298" t="s">
        <v>66</v>
      </c>
      <c r="C51" s="298"/>
      <c r="D51" s="298"/>
      <c r="E51" s="298"/>
      <c r="F51" s="31">
        <v>0</v>
      </c>
      <c r="G51" s="32">
        <v>0</v>
      </c>
      <c r="H51" s="32">
        <v>0</v>
      </c>
    </row>
    <row r="52" spans="2:8" ht="15" customHeight="1" thickBot="1">
      <c r="B52" s="298" t="s">
        <v>67</v>
      </c>
      <c r="C52" s="298"/>
      <c r="D52" s="298"/>
      <c r="E52" s="298"/>
      <c r="F52" s="31">
        <v>0</v>
      </c>
      <c r="G52" s="32">
        <v>0</v>
      </c>
      <c r="H52" s="32">
        <v>0</v>
      </c>
    </row>
    <row r="53" spans="2:8" ht="15" customHeight="1" thickBot="1">
      <c r="B53" s="298" t="s">
        <v>68</v>
      </c>
      <c r="C53" s="298"/>
      <c r="D53" s="298"/>
      <c r="E53" s="298"/>
      <c r="F53" s="31">
        <v>10</v>
      </c>
      <c r="G53" s="32">
        <v>2</v>
      </c>
      <c r="H53" s="32">
        <v>8</v>
      </c>
    </row>
    <row r="54" spans="2:8" ht="15" customHeight="1" thickBot="1">
      <c r="B54" s="298" t="s">
        <v>69</v>
      </c>
      <c r="C54" s="298"/>
      <c r="D54" s="298"/>
      <c r="E54" s="298"/>
      <c r="F54" s="31">
        <v>0</v>
      </c>
      <c r="G54" s="32">
        <v>0</v>
      </c>
      <c r="H54" s="32">
        <v>0</v>
      </c>
    </row>
    <row r="58" spans="2:8" ht="15">
      <c r="B58" s="35" t="s">
        <v>70</v>
      </c>
      <c r="C58" s="36"/>
      <c r="D58" s="37"/>
      <c r="E58" s="37"/>
      <c r="F58" s="37"/>
      <c r="G58" s="38"/>
    </row>
    <row r="59" spans="2:8" ht="15">
      <c r="B59" s="326" t="s">
        <v>71</v>
      </c>
      <c r="C59" s="327"/>
      <c r="D59" s="327"/>
      <c r="E59" s="328"/>
      <c r="F59" s="156" t="s">
        <v>72</v>
      </c>
      <c r="G59" s="157"/>
    </row>
    <row r="60" spans="2:8" ht="15">
      <c r="B60" s="333" t="s">
        <v>73</v>
      </c>
      <c r="C60" s="334"/>
      <c r="D60" s="334"/>
      <c r="E60" s="335"/>
      <c r="F60" s="155">
        <v>14436000</v>
      </c>
      <c r="G60" s="158"/>
    </row>
    <row r="61" spans="2:8" ht="15">
      <c r="B61" s="333" t="s">
        <v>74</v>
      </c>
      <c r="C61" s="334"/>
      <c r="D61" s="334"/>
      <c r="E61" s="335"/>
      <c r="F61" s="155">
        <v>20769230</v>
      </c>
      <c r="G61" s="158"/>
    </row>
    <row r="62" spans="2:8" ht="15">
      <c r="B62" s="333" t="s">
        <v>344</v>
      </c>
      <c r="C62" s="334"/>
      <c r="D62" s="334"/>
      <c r="E62" s="335"/>
      <c r="F62" s="155">
        <v>9509890</v>
      </c>
      <c r="G62" s="158"/>
    </row>
    <row r="63" spans="2:8" ht="15">
      <c r="B63" s="333" t="s">
        <v>345</v>
      </c>
      <c r="C63" s="334"/>
      <c r="D63" s="334"/>
      <c r="E63" s="335"/>
      <c r="F63" s="155">
        <v>4800000</v>
      </c>
      <c r="G63" s="158"/>
    </row>
    <row r="64" spans="2:8" ht="15">
      <c r="B64" s="333" t="s">
        <v>77</v>
      </c>
      <c r="C64" s="334"/>
      <c r="D64" s="334"/>
      <c r="E64" s="335"/>
      <c r="F64" s="155">
        <v>347000000</v>
      </c>
      <c r="G64" s="158"/>
    </row>
    <row r="65" spans="2:7" ht="15">
      <c r="B65" s="333" t="s">
        <v>78</v>
      </c>
      <c r="C65" s="334"/>
      <c r="D65" s="334"/>
      <c r="E65" s="335"/>
      <c r="F65" s="155">
        <v>33500000</v>
      </c>
      <c r="G65" s="158"/>
    </row>
    <row r="66" spans="2:7" ht="15">
      <c r="B66" s="333" t="s">
        <v>79</v>
      </c>
      <c r="C66" s="334"/>
      <c r="D66" s="334"/>
      <c r="E66" s="335"/>
      <c r="F66" s="155"/>
      <c r="G66" s="158"/>
    </row>
    <row r="67" spans="2:7" ht="15">
      <c r="B67" s="333" t="s">
        <v>80</v>
      </c>
      <c r="C67" s="334"/>
      <c r="D67" s="334"/>
      <c r="E67" s="335"/>
      <c r="F67" s="155"/>
      <c r="G67" s="158"/>
    </row>
    <row r="68" spans="2:7" ht="15">
      <c r="B68" s="326" t="s">
        <v>62</v>
      </c>
      <c r="C68" s="327"/>
      <c r="D68" s="327"/>
      <c r="E68" s="328"/>
      <c r="F68" s="155"/>
      <c r="G68" s="158"/>
    </row>
    <row r="73" spans="2:7" ht="42" hidden="1" customHeight="1">
      <c r="B73" s="329" t="s">
        <v>81</v>
      </c>
      <c r="C73" s="330"/>
      <c r="D73" s="331">
        <f>F68-AJ37</f>
        <v>-440830200</v>
      </c>
      <c r="E73" s="332"/>
    </row>
  </sheetData>
  <mergeCells count="54">
    <mergeCell ref="C8:C9"/>
    <mergeCell ref="D8:E8"/>
    <mergeCell ref="D9:E9"/>
    <mergeCell ref="D4:E4"/>
    <mergeCell ref="C5:C7"/>
    <mergeCell ref="D5:E5"/>
    <mergeCell ref="D6:E6"/>
    <mergeCell ref="D7:E7"/>
    <mergeCell ref="C22:E22"/>
    <mergeCell ref="C10:C11"/>
    <mergeCell ref="D10:E10"/>
    <mergeCell ref="D11:E11"/>
    <mergeCell ref="B12:E12"/>
    <mergeCell ref="B16:AI16"/>
    <mergeCell ref="B17:B18"/>
    <mergeCell ref="C17:E17"/>
    <mergeCell ref="AJ17:AJ18"/>
    <mergeCell ref="C18:E18"/>
    <mergeCell ref="C19:E19"/>
    <mergeCell ref="C20:E20"/>
    <mergeCell ref="C21:E21"/>
    <mergeCell ref="B46:E46"/>
    <mergeCell ref="B41:E42"/>
    <mergeCell ref="B47:E47"/>
    <mergeCell ref="C31:E31"/>
    <mergeCell ref="C32:E32"/>
    <mergeCell ref="C33:E33"/>
    <mergeCell ref="C36:E36"/>
    <mergeCell ref="B37:E37"/>
    <mergeCell ref="F41:F42"/>
    <mergeCell ref="G41:H41"/>
    <mergeCell ref="B43:E43"/>
    <mergeCell ref="B44:E44"/>
    <mergeCell ref="B45:E45"/>
    <mergeCell ref="J47:Q47"/>
    <mergeCell ref="B48:E48"/>
    <mergeCell ref="B49:E49"/>
    <mergeCell ref="B50:E50"/>
    <mergeCell ref="B61:E61"/>
    <mergeCell ref="B51:E51"/>
    <mergeCell ref="B62:E62"/>
    <mergeCell ref="B63:E63"/>
    <mergeCell ref="B52:E52"/>
    <mergeCell ref="B53:E53"/>
    <mergeCell ref="B54:E54"/>
    <mergeCell ref="B59:E59"/>
    <mergeCell ref="B60:E60"/>
    <mergeCell ref="B67:E67"/>
    <mergeCell ref="B68:E68"/>
    <mergeCell ref="B73:C73"/>
    <mergeCell ref="D73:E73"/>
    <mergeCell ref="B64:E64"/>
    <mergeCell ref="B65:E65"/>
    <mergeCell ref="B66:E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SPHCDB PHC_Budget</vt:lpstr>
      <vt:lpstr>MOBA LGHA BUDGET SUMMARY PAGE</vt:lpstr>
      <vt:lpstr>ADO PHC Budget</vt:lpstr>
      <vt:lpstr>GBONYIN-AYEKIRE</vt:lpstr>
      <vt:lpstr>IKERE PHC Budget</vt:lpstr>
      <vt:lpstr>IKOLE PHC Budget</vt:lpstr>
      <vt:lpstr>IRE-IFE PHC Budget</vt:lpstr>
      <vt:lpstr>IJERO PHC Budget</vt:lpstr>
      <vt:lpstr>ESW PHC Budget</vt:lpstr>
      <vt:lpstr>EK EAST PHC BUDGET </vt:lpstr>
      <vt:lpstr>OYE AOP SUMMARY </vt:lpstr>
      <vt:lpstr>ILEJEMEJE PHC Budget</vt:lpstr>
      <vt:lpstr>EMURE LGHA AOP SUMMARY </vt:lpstr>
      <vt:lpstr>ISE SUMMARY PAGE</vt:lpstr>
      <vt:lpstr>IDO OSI LGA AOP SUMMARY SHEET</vt:lpstr>
      <vt:lpstr>EKITI WEST PHC Budget</vt:lpstr>
      <vt:lpstr>EFON PHC_Budget</vt:lpstr>
      <vt:lpstr>Sheet1 (2)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Ojogwu, Onyeka Eugenia GIZ NG</dc:creator>
  <cp:lastModifiedBy>hp</cp:lastModifiedBy>
  <dcterms:created xsi:type="dcterms:W3CDTF">2024-10-24T12:26:24Z</dcterms:created>
  <dcterms:modified xsi:type="dcterms:W3CDTF">2024-12-10T20:42:15Z</dcterms:modified>
</cp:coreProperties>
</file>