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HC _Document for HOPE\"/>
    </mc:Choice>
  </mc:AlternateContent>
  <xr:revisionPtr revIDLastSave="0" documentId="13_ncr:1_{1EDF2349-7CBE-4449-B355-E21BEFF0DD6A}" xr6:coauthVersionLast="47" xr6:coauthVersionMax="47" xr10:uidLastSave="{00000000-0000-0000-0000-000000000000}"/>
  <bookViews>
    <workbookView xWindow="-120" yWindow="-120" windowWidth="20730" windowHeight="11160" tabRatio="714" xr2:uid="{1ADA087C-5C8F-41FA-97FE-6F08456D884E}"/>
  </bookViews>
  <sheets>
    <sheet name="Duty Station  Mapping" sheetId="26" r:id="rId1"/>
    <sheet name="Costing &amp; Budget." sheetId="19" r:id="rId2"/>
    <sheet name="Gaps Analysis &amp;Recruitment Plan" sheetId="32" r:id="rId3"/>
    <sheet name="Sheet7" sheetId="25" state="hidden" r:id="rId4"/>
  </sheets>
  <definedNames>
    <definedName name="_ADO" localSheetId="2">#REF!</definedName>
    <definedName name="_ADO">#REF!</definedName>
    <definedName name="_xlnm._FilterDatabase" localSheetId="1" hidden="1">'Costing &amp; Budget.'!$A$2:$H$2</definedName>
    <definedName name="_xlnm._FilterDatabase" localSheetId="0" hidden="1">'Duty Station  Mapping'!$A$2:$AB$343</definedName>
    <definedName name="A" localSheetId="2">#REF!</definedName>
    <definedName name="A">#REF!</definedName>
    <definedName name="ADO" localSheetId="2">#REF!</definedName>
    <definedName name="ADO">#REF!</definedName>
    <definedName name="M" localSheetId="2">#REF!</definedName>
    <definedName name="M">#REF!</definedName>
    <definedName name="NEW" localSheetId="2">#REF!</definedName>
    <definedName name="NEW">#REF!</definedName>
    <definedName name="NO" localSheetId="2">#REF!</definedName>
    <definedName name="NO">#REF!</definedName>
    <definedName name="OYE" localSheetId="2">#REF!</definedName>
    <definedName name="OYE">#REF!</definedName>
    <definedName name="SCREENED" localSheetId="2">#REF!</definedName>
    <definedName name="SCREENED">#REF!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9" l="1"/>
  <c r="A5" i="19"/>
  <c r="A6" i="19"/>
  <c r="A7" i="19"/>
  <c r="A8" i="19"/>
  <c r="A9" i="19"/>
  <c r="A10" i="19"/>
  <c r="A11" i="19"/>
  <c r="A12" i="19"/>
  <c r="A13" i="19"/>
  <c r="A14" i="19"/>
  <c r="A15" i="19"/>
  <c r="A16" i="19"/>
  <c r="A17" i="19"/>
  <c r="A18" i="19"/>
  <c r="A19" i="19"/>
  <c r="A20" i="19"/>
  <c r="A21" i="19"/>
  <c r="A22" i="19"/>
  <c r="A23" i="19"/>
  <c r="A24" i="19"/>
  <c r="A25" i="19"/>
  <c r="A3" i="19"/>
  <c r="G6" i="32"/>
  <c r="G4" i="32"/>
  <c r="E5" i="32" l="1"/>
  <c r="E6" i="32"/>
  <c r="H6" i="32" s="1"/>
  <c r="D5" i="19" s="1"/>
  <c r="E7" i="32"/>
  <c r="G7" i="32" s="1"/>
  <c r="J7" i="32" s="1"/>
  <c r="E8" i="32"/>
  <c r="G8" i="32" s="1"/>
  <c r="E9" i="32"/>
  <c r="E10" i="32"/>
  <c r="E11" i="32"/>
  <c r="E12" i="32"/>
  <c r="E13" i="32"/>
  <c r="E14" i="32"/>
  <c r="E15" i="32"/>
  <c r="E16" i="32"/>
  <c r="G16" i="32" s="1"/>
  <c r="E17" i="32"/>
  <c r="E18" i="32"/>
  <c r="E19" i="32"/>
  <c r="E20" i="32"/>
  <c r="E21" i="32"/>
  <c r="E22" i="32"/>
  <c r="E23" i="32"/>
  <c r="E24" i="32"/>
  <c r="E25" i="32"/>
  <c r="E26" i="32"/>
  <c r="E4" i="32"/>
  <c r="G9" i="32"/>
  <c r="G10" i="32"/>
  <c r="G11" i="32"/>
  <c r="G12" i="32"/>
  <c r="G13" i="32"/>
  <c r="G14" i="32"/>
  <c r="G15" i="32"/>
  <c r="G17" i="32"/>
  <c r="G18" i="32"/>
  <c r="G19" i="32"/>
  <c r="G20" i="32"/>
  <c r="G21" i="32"/>
  <c r="G22" i="32"/>
  <c r="G23" i="32"/>
  <c r="G24" i="32"/>
  <c r="G25" i="32"/>
  <c r="G26" i="32"/>
  <c r="G5" i="32"/>
  <c r="H5" i="32" s="1"/>
  <c r="D4" i="19" s="1"/>
  <c r="B4" i="19"/>
  <c r="B5" i="19"/>
  <c r="B6" i="19"/>
  <c r="B7" i="19"/>
  <c r="B8" i="19"/>
  <c r="B9" i="19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3" i="19"/>
  <c r="H9" i="32"/>
  <c r="D8" i="19" s="1"/>
  <c r="J17" i="32"/>
  <c r="H25" i="32"/>
  <c r="D24" i="19" s="1"/>
  <c r="F27" i="32"/>
  <c r="J4" i="32"/>
  <c r="E27" i="32" l="1"/>
  <c r="G27" i="32" s="1"/>
  <c r="J24" i="32"/>
  <c r="J20" i="32"/>
  <c r="J16" i="32"/>
  <c r="J12" i="32"/>
  <c r="F11" i="19" s="1"/>
  <c r="J23" i="32"/>
  <c r="J19" i="32"/>
  <c r="J15" i="32"/>
  <c r="J11" i="32"/>
  <c r="F10" i="19" s="1"/>
  <c r="J22" i="32"/>
  <c r="H18" i="32"/>
  <c r="D17" i="19" s="1"/>
  <c r="J14" i="32"/>
  <c r="H10" i="32"/>
  <c r="D9" i="19" s="1"/>
  <c r="J8" i="32"/>
  <c r="I25" i="32"/>
  <c r="I21" i="32"/>
  <c r="I17" i="32"/>
  <c r="I13" i="32"/>
  <c r="I9" i="32"/>
  <c r="I5" i="32"/>
  <c r="K25" i="32"/>
  <c r="G24" i="19" s="1"/>
  <c r="K21" i="32"/>
  <c r="G20" i="19" s="1"/>
  <c r="K17" i="32"/>
  <c r="G16" i="19" s="1"/>
  <c r="K13" i="32"/>
  <c r="G12" i="19" s="1"/>
  <c r="K9" i="32"/>
  <c r="G8" i="19" s="1"/>
  <c r="K5" i="32"/>
  <c r="J25" i="32"/>
  <c r="F24" i="19" s="1"/>
  <c r="J21" i="32"/>
  <c r="F20" i="19" s="1"/>
  <c r="J13" i="32"/>
  <c r="F12" i="19" s="1"/>
  <c r="J9" i="32"/>
  <c r="J5" i="32"/>
  <c r="F4" i="19" s="1"/>
  <c r="I4" i="32"/>
  <c r="I24" i="32"/>
  <c r="I20" i="32"/>
  <c r="I16" i="32"/>
  <c r="I12" i="32"/>
  <c r="I8" i="32"/>
  <c r="K4" i="32"/>
  <c r="K24" i="32"/>
  <c r="G23" i="19" s="1"/>
  <c r="K20" i="32"/>
  <c r="K16" i="32"/>
  <c r="G15" i="19" s="1"/>
  <c r="K12" i="32"/>
  <c r="K8" i="32"/>
  <c r="I23" i="32"/>
  <c r="I19" i="32"/>
  <c r="I15" i="32"/>
  <c r="I11" i="32"/>
  <c r="I7" i="32"/>
  <c r="K23" i="32"/>
  <c r="G22" i="19" s="1"/>
  <c r="K19" i="32"/>
  <c r="K15" i="32"/>
  <c r="G14" i="19" s="1"/>
  <c r="K11" i="32"/>
  <c r="G10" i="19" s="1"/>
  <c r="K7" i="32"/>
  <c r="G6" i="19" s="1"/>
  <c r="I26" i="32"/>
  <c r="E25" i="19" s="1"/>
  <c r="I22" i="32"/>
  <c r="I18" i="32"/>
  <c r="I14" i="32"/>
  <c r="I10" i="32"/>
  <c r="I6" i="32"/>
  <c r="E5" i="19" s="1"/>
  <c r="K26" i="32"/>
  <c r="K22" i="32"/>
  <c r="G21" i="19" s="1"/>
  <c r="K18" i="32"/>
  <c r="G17" i="19" s="1"/>
  <c r="K14" i="32"/>
  <c r="G13" i="19" s="1"/>
  <c r="K10" i="32"/>
  <c r="K6" i="32"/>
  <c r="G5" i="19" s="1"/>
  <c r="J26" i="32"/>
  <c r="J18" i="32"/>
  <c r="F17" i="19" s="1"/>
  <c r="J10" i="32"/>
  <c r="J6" i="32"/>
  <c r="F5" i="19" s="1"/>
  <c r="E14" i="19"/>
  <c r="E10" i="19"/>
  <c r="F15" i="19"/>
  <c r="F19" i="19"/>
  <c r="H12" i="32"/>
  <c r="D11" i="19" s="1"/>
  <c r="G11" i="19"/>
  <c r="H8" i="32"/>
  <c r="D7" i="19" s="1"/>
  <c r="G7" i="19"/>
  <c r="F7" i="19"/>
  <c r="H7" i="32"/>
  <c r="D6" i="19" s="1"/>
  <c r="F8" i="19"/>
  <c r="G9" i="19"/>
  <c r="F9" i="19"/>
  <c r="H11" i="32"/>
  <c r="D10" i="19" s="1"/>
  <c r="H15" i="32"/>
  <c r="F14" i="19"/>
  <c r="H20" i="32"/>
  <c r="D19" i="19" s="1"/>
  <c r="G19" i="19"/>
  <c r="H23" i="32"/>
  <c r="D22" i="19" s="1"/>
  <c r="F22" i="19"/>
  <c r="H13" i="32"/>
  <c r="D12" i="19" s="1"/>
  <c r="H21" i="32"/>
  <c r="D20" i="19" s="1"/>
  <c r="F16" i="19"/>
  <c r="H17" i="32"/>
  <c r="D16" i="19" s="1"/>
  <c r="F21" i="19"/>
  <c r="F23" i="19"/>
  <c r="H24" i="32"/>
  <c r="D23" i="19" s="1"/>
  <c r="F13" i="19"/>
  <c r="G4" i="19"/>
  <c r="H14" i="32"/>
  <c r="D13" i="19" s="1"/>
  <c r="H16" i="32"/>
  <c r="D15" i="19" s="1"/>
  <c r="H19" i="32"/>
  <c r="D18" i="19" s="1"/>
  <c r="G18" i="19"/>
  <c r="H22" i="32"/>
  <c r="D21" i="19" s="1"/>
  <c r="H26" i="32"/>
  <c r="D25" i="19" s="1"/>
  <c r="G25" i="19"/>
  <c r="H27" i="32" l="1"/>
  <c r="J27" i="32"/>
  <c r="K27" i="32"/>
  <c r="I27" i="32"/>
  <c r="L26" i="32"/>
  <c r="L11" i="32"/>
  <c r="L16" i="32"/>
  <c r="E24" i="19"/>
  <c r="L25" i="32"/>
  <c r="E7" i="19"/>
  <c r="L8" i="32"/>
  <c r="E18" i="19"/>
  <c r="L19" i="32"/>
  <c r="L6" i="32"/>
  <c r="L18" i="32"/>
  <c r="E12" i="19"/>
  <c r="H12" i="19" s="1"/>
  <c r="L13" i="32"/>
  <c r="L15" i="32"/>
  <c r="E13" i="19"/>
  <c r="H13" i="19" s="1"/>
  <c r="L14" i="32"/>
  <c r="E21" i="19"/>
  <c r="L22" i="32"/>
  <c r="E16" i="19"/>
  <c r="H16" i="19" s="1"/>
  <c r="L17" i="32"/>
  <c r="E11" i="19"/>
  <c r="L12" i="32"/>
  <c r="E23" i="19"/>
  <c r="H23" i="19" s="1"/>
  <c r="L24" i="32"/>
  <c r="E19" i="19"/>
  <c r="L20" i="32"/>
  <c r="E8" i="19"/>
  <c r="H8" i="19" s="1"/>
  <c r="L9" i="32"/>
  <c r="E22" i="19"/>
  <c r="L23" i="32"/>
  <c r="E9" i="19"/>
  <c r="H9" i="19" s="1"/>
  <c r="L10" i="32"/>
  <c r="E20" i="19"/>
  <c r="L21" i="32"/>
  <c r="E4" i="19"/>
  <c r="H4" i="19" s="1"/>
  <c r="L5" i="32"/>
  <c r="E6" i="19"/>
  <c r="L7" i="32"/>
  <c r="H11" i="19"/>
  <c r="H24" i="19"/>
  <c r="B30" i="19"/>
  <c r="F25" i="19"/>
  <c r="H25" i="19" s="1"/>
  <c r="H20" i="19"/>
  <c r="H10" i="19"/>
  <c r="E15" i="19"/>
  <c r="H15" i="19" s="1"/>
  <c r="H21" i="19"/>
  <c r="F6" i="19"/>
  <c r="H6" i="19" s="1"/>
  <c r="D14" i="19"/>
  <c r="H14" i="19" s="1"/>
  <c r="H7" i="19"/>
  <c r="F18" i="19"/>
  <c r="H5" i="19"/>
  <c r="E17" i="19"/>
  <c r="H17" i="19" s="1"/>
  <c r="H19" i="19"/>
  <c r="H22" i="19"/>
  <c r="E3" i="19"/>
  <c r="H4" i="32"/>
  <c r="D3" i="19" s="1"/>
  <c r="G3" i="19"/>
  <c r="F3" i="19"/>
  <c r="H18" i="19" l="1"/>
  <c r="L27" i="32"/>
  <c r="H3" i="19"/>
  <c r="B31" i="19"/>
  <c r="B33" i="19"/>
  <c r="B32" i="19"/>
  <c r="L4" i="32"/>
  <c r="B17" i="25"/>
  <c r="J4" i="25"/>
  <c r="I8" i="25"/>
  <c r="H8" i="25"/>
  <c r="C26" i="19" l="1"/>
  <c r="G26" i="19" l="1"/>
  <c r="F26" i="19"/>
  <c r="E26" i="19"/>
  <c r="D26" i="19"/>
  <c r="D343" i="26"/>
  <c r="Y342" i="26"/>
  <c r="X342" i="26"/>
  <c r="W342" i="26"/>
  <c r="V342" i="26"/>
  <c r="T342" i="26"/>
  <c r="R342" i="26"/>
  <c r="Q342" i="26"/>
  <c r="O342" i="26"/>
  <c r="M342" i="26"/>
  <c r="L342" i="26"/>
  <c r="K342" i="26"/>
  <c r="J342" i="26"/>
  <c r="I342" i="26"/>
  <c r="H342" i="26"/>
  <c r="G342" i="26"/>
  <c r="Z341" i="26"/>
  <c r="Z340" i="26"/>
  <c r="Z339" i="26"/>
  <c r="Z338" i="26"/>
  <c r="Z337" i="26"/>
  <c r="Z336" i="26"/>
  <c r="Z335" i="26"/>
  <c r="Z334" i="26"/>
  <c r="Z333" i="26"/>
  <c r="Z332" i="26"/>
  <c r="Z331" i="26"/>
  <c r="Z330" i="26"/>
  <c r="Z329" i="26"/>
  <c r="Z328" i="26"/>
  <c r="Z327" i="26"/>
  <c r="Z326" i="26"/>
  <c r="Z325" i="26"/>
  <c r="Z324" i="26"/>
  <c r="Z323" i="26"/>
  <c r="Z322" i="26"/>
  <c r="X321" i="26"/>
  <c r="W321" i="26"/>
  <c r="V321" i="26"/>
  <c r="T321" i="26"/>
  <c r="R321" i="26"/>
  <c r="Q321" i="26"/>
  <c r="O321" i="26"/>
  <c r="N321" i="26"/>
  <c r="M321" i="26"/>
  <c r="L321" i="26"/>
  <c r="K321" i="26"/>
  <c r="J321" i="26"/>
  <c r="I321" i="26"/>
  <c r="H321" i="26"/>
  <c r="G321" i="26"/>
  <c r="Z320" i="26"/>
  <c r="Z319" i="26"/>
  <c r="Z318" i="26"/>
  <c r="Z317" i="26"/>
  <c r="Z316" i="26"/>
  <c r="Z315" i="26"/>
  <c r="Z314" i="26"/>
  <c r="Z313" i="26"/>
  <c r="Z312" i="26"/>
  <c r="Z311" i="26"/>
  <c r="Z310" i="26"/>
  <c r="Z309" i="26"/>
  <c r="Z308" i="26"/>
  <c r="Z307" i="26"/>
  <c r="Z306" i="26"/>
  <c r="Z305" i="26"/>
  <c r="Z304" i="26"/>
  <c r="Z303" i="26"/>
  <c r="X302" i="26"/>
  <c r="W302" i="26"/>
  <c r="V302" i="26"/>
  <c r="T302" i="26"/>
  <c r="R302" i="26"/>
  <c r="Q302" i="26"/>
  <c r="O302" i="26"/>
  <c r="N302" i="26"/>
  <c r="M302" i="26"/>
  <c r="L302" i="26"/>
  <c r="J302" i="26"/>
  <c r="I302" i="26"/>
  <c r="H302" i="26"/>
  <c r="G302" i="26"/>
  <c r="Z301" i="26"/>
  <c r="Z300" i="26"/>
  <c r="Z299" i="26"/>
  <c r="Z298" i="26"/>
  <c r="Z297" i="26"/>
  <c r="Z296" i="26"/>
  <c r="Z295" i="26"/>
  <c r="Z294" i="26"/>
  <c r="Z293" i="26"/>
  <c r="Z292" i="26"/>
  <c r="Z291" i="26"/>
  <c r="Z290" i="26"/>
  <c r="Z289" i="26"/>
  <c r="Z288" i="26"/>
  <c r="Z287" i="26"/>
  <c r="Z286" i="26"/>
  <c r="Z285" i="26"/>
  <c r="Z284" i="26"/>
  <c r="Y283" i="26"/>
  <c r="X283" i="26"/>
  <c r="W283" i="26"/>
  <c r="V283" i="26"/>
  <c r="U283" i="26"/>
  <c r="T283" i="26"/>
  <c r="S283" i="26"/>
  <c r="R283" i="26"/>
  <c r="Q283" i="26"/>
  <c r="P283" i="26"/>
  <c r="O283" i="26"/>
  <c r="M283" i="26"/>
  <c r="L283" i="26"/>
  <c r="K283" i="26"/>
  <c r="J283" i="26"/>
  <c r="I283" i="26"/>
  <c r="H283" i="26"/>
  <c r="G283" i="26"/>
  <c r="Z282" i="26"/>
  <c r="Z281" i="26"/>
  <c r="Z280" i="26"/>
  <c r="Z279" i="26"/>
  <c r="Z278" i="26"/>
  <c r="Z277" i="26"/>
  <c r="Z276" i="26"/>
  <c r="Z275" i="26"/>
  <c r="Z274" i="26"/>
  <c r="Z273" i="26"/>
  <c r="Z272" i="26"/>
  <c r="Z271" i="26"/>
  <c r="Z270" i="26"/>
  <c r="Z269" i="26"/>
  <c r="Z268" i="26"/>
  <c r="Z267" i="26"/>
  <c r="Z266" i="26"/>
  <c r="Z265" i="26"/>
  <c r="Z264" i="26"/>
  <c r="Z263" i="26"/>
  <c r="Z262" i="26"/>
  <c r="X261" i="26"/>
  <c r="W261" i="26"/>
  <c r="V261" i="26"/>
  <c r="T261" i="26"/>
  <c r="R261" i="26"/>
  <c r="Q261" i="26"/>
  <c r="O261" i="26"/>
  <c r="M261" i="26"/>
  <c r="L261" i="26"/>
  <c r="K261" i="26"/>
  <c r="I261" i="26"/>
  <c r="H261" i="26"/>
  <c r="G261" i="26"/>
  <c r="Z260" i="26"/>
  <c r="Z259" i="26"/>
  <c r="Z258" i="26"/>
  <c r="Z257" i="26"/>
  <c r="Z256" i="26"/>
  <c r="Z255" i="26"/>
  <c r="Z254" i="26"/>
  <c r="Z253" i="26"/>
  <c r="Z252" i="26"/>
  <c r="Z251" i="26"/>
  <c r="Z250" i="26"/>
  <c r="Z249" i="26"/>
  <c r="Z248" i="26"/>
  <c r="X247" i="26"/>
  <c r="W247" i="26"/>
  <c r="V247" i="26"/>
  <c r="T247" i="26"/>
  <c r="R247" i="26"/>
  <c r="Q247" i="26"/>
  <c r="P247" i="26"/>
  <c r="O247" i="26"/>
  <c r="N247" i="26"/>
  <c r="M247" i="26"/>
  <c r="L247" i="26"/>
  <c r="K247" i="26"/>
  <c r="J247" i="26"/>
  <c r="I247" i="26"/>
  <c r="H247" i="26"/>
  <c r="G247" i="26"/>
  <c r="Z246" i="26"/>
  <c r="Z245" i="26"/>
  <c r="Z244" i="26"/>
  <c r="Z243" i="26"/>
  <c r="Z242" i="26"/>
  <c r="Z241" i="26"/>
  <c r="Z240" i="26"/>
  <c r="Z239" i="26"/>
  <c r="Z238" i="26"/>
  <c r="Z237" i="26"/>
  <c r="Z236" i="26"/>
  <c r="Z235" i="26"/>
  <c r="Z234" i="26"/>
  <c r="Z233" i="26"/>
  <c r="Z232" i="26"/>
  <c r="Z231" i="26"/>
  <c r="Z230" i="26"/>
  <c r="Z229" i="26"/>
  <c r="Z228" i="26"/>
  <c r="Z227" i="26"/>
  <c r="Z226" i="26"/>
  <c r="Z225" i="26"/>
  <c r="Z224" i="26"/>
  <c r="Y223" i="26"/>
  <c r="X223" i="26"/>
  <c r="W223" i="26"/>
  <c r="V223" i="26"/>
  <c r="T223" i="26"/>
  <c r="R223" i="26"/>
  <c r="Q223" i="26"/>
  <c r="P223" i="26"/>
  <c r="O223" i="26"/>
  <c r="N223" i="26"/>
  <c r="M223" i="26"/>
  <c r="L223" i="26"/>
  <c r="J223" i="26"/>
  <c r="I223" i="26"/>
  <c r="H223" i="26"/>
  <c r="G223" i="26"/>
  <c r="Z222" i="26"/>
  <c r="Z221" i="26"/>
  <c r="Z220" i="26"/>
  <c r="Z219" i="26"/>
  <c r="Z218" i="26"/>
  <c r="Z217" i="26"/>
  <c r="Z216" i="26"/>
  <c r="Z215" i="26"/>
  <c r="Z214" i="26"/>
  <c r="Z213" i="26"/>
  <c r="Z212" i="26"/>
  <c r="Z211" i="26"/>
  <c r="Z210" i="26"/>
  <c r="Z209" i="26"/>
  <c r="Z208" i="26"/>
  <c r="Z207" i="26"/>
  <c r="Z206" i="26"/>
  <c r="Z205" i="26"/>
  <c r="Z204" i="26"/>
  <c r="Y203" i="26"/>
  <c r="X203" i="26"/>
  <c r="W203" i="26"/>
  <c r="V203" i="26"/>
  <c r="T203" i="26"/>
  <c r="S203" i="26"/>
  <c r="R203" i="26"/>
  <c r="Q203" i="26"/>
  <c r="P203" i="26"/>
  <c r="O203" i="26"/>
  <c r="M203" i="26"/>
  <c r="L203" i="26"/>
  <c r="J203" i="26"/>
  <c r="I203" i="26"/>
  <c r="H203" i="26"/>
  <c r="G203" i="26"/>
  <c r="Z202" i="26"/>
  <c r="Z201" i="26"/>
  <c r="Z200" i="26"/>
  <c r="Z199" i="26"/>
  <c r="Z198" i="26"/>
  <c r="Z197" i="26"/>
  <c r="Z196" i="26"/>
  <c r="Z195" i="26"/>
  <c r="Z194" i="26"/>
  <c r="Z193" i="26"/>
  <c r="Z192" i="26"/>
  <c r="Z191" i="26"/>
  <c r="Z190" i="26"/>
  <c r="Z189" i="26"/>
  <c r="Z188" i="26"/>
  <c r="Z187" i="26"/>
  <c r="Z186" i="26"/>
  <c r="Z185" i="26"/>
  <c r="Z184" i="26"/>
  <c r="Z183" i="26"/>
  <c r="Z182" i="26"/>
  <c r="Z181" i="26"/>
  <c r="Z180" i="26"/>
  <c r="Z179" i="26"/>
  <c r="Z178" i="26"/>
  <c r="Z177" i="26"/>
  <c r="Z176" i="26"/>
  <c r="Z175" i="26"/>
  <c r="Z174" i="26"/>
  <c r="Z173" i="26"/>
  <c r="Y172" i="26"/>
  <c r="X172" i="26"/>
  <c r="W172" i="26"/>
  <c r="U172" i="26"/>
  <c r="T172" i="26"/>
  <c r="R172" i="26"/>
  <c r="Q172" i="26"/>
  <c r="P172" i="26"/>
  <c r="O172" i="26"/>
  <c r="M172" i="26"/>
  <c r="L172" i="26"/>
  <c r="K172" i="26"/>
  <c r="J172" i="26"/>
  <c r="I172" i="26"/>
  <c r="H172" i="26"/>
  <c r="G172" i="26"/>
  <c r="Z171" i="26"/>
  <c r="Z170" i="26"/>
  <c r="Z169" i="26"/>
  <c r="Z168" i="26"/>
  <c r="Z167" i="26"/>
  <c r="Z166" i="26"/>
  <c r="Z165" i="26"/>
  <c r="Z164" i="26"/>
  <c r="Z163" i="26"/>
  <c r="Z162" i="26"/>
  <c r="Z161" i="26"/>
  <c r="Z160" i="26"/>
  <c r="Z159" i="26"/>
  <c r="Z158" i="26"/>
  <c r="Z157" i="26"/>
  <c r="Z156" i="26"/>
  <c r="Z155" i="26"/>
  <c r="Z154" i="26"/>
  <c r="Y153" i="26"/>
  <c r="X153" i="26"/>
  <c r="W153" i="26"/>
  <c r="V153" i="26"/>
  <c r="T153" i="26"/>
  <c r="S153" i="26"/>
  <c r="R153" i="26"/>
  <c r="Q153" i="26"/>
  <c r="P153" i="26"/>
  <c r="O153" i="26"/>
  <c r="M153" i="26"/>
  <c r="L153" i="26"/>
  <c r="K153" i="26"/>
  <c r="J153" i="26"/>
  <c r="I153" i="26"/>
  <c r="H153" i="26"/>
  <c r="G153" i="26"/>
  <c r="Z152" i="26"/>
  <c r="Z151" i="26"/>
  <c r="Z150" i="26"/>
  <c r="Z149" i="26"/>
  <c r="Z148" i="26"/>
  <c r="Z147" i="26"/>
  <c r="Z146" i="26"/>
  <c r="Z145" i="26"/>
  <c r="Z144" i="26"/>
  <c r="Z143" i="26"/>
  <c r="Z142" i="26"/>
  <c r="Z141" i="26"/>
  <c r="Z140" i="26"/>
  <c r="Z139" i="26"/>
  <c r="Y138" i="26"/>
  <c r="X138" i="26"/>
  <c r="W138" i="26"/>
  <c r="V138" i="26"/>
  <c r="T138" i="26"/>
  <c r="R138" i="26"/>
  <c r="Q138" i="26"/>
  <c r="P138" i="26"/>
  <c r="O138" i="26"/>
  <c r="M138" i="26"/>
  <c r="L138" i="26"/>
  <c r="K138" i="26"/>
  <c r="J138" i="26"/>
  <c r="I138" i="26"/>
  <c r="H138" i="26"/>
  <c r="G138" i="26"/>
  <c r="Z137" i="26"/>
  <c r="Z136" i="26"/>
  <c r="Z135" i="26"/>
  <c r="Z134" i="26"/>
  <c r="Z133" i="26"/>
  <c r="Z132" i="26"/>
  <c r="Z131" i="26"/>
  <c r="Z130" i="26"/>
  <c r="Z129" i="26"/>
  <c r="Z128" i="26"/>
  <c r="Z127" i="26"/>
  <c r="Z126" i="26"/>
  <c r="Z125" i="26"/>
  <c r="Z124" i="26"/>
  <c r="Z123" i="26"/>
  <c r="Z122" i="26"/>
  <c r="Z121" i="26"/>
  <c r="Z120" i="26"/>
  <c r="Z119" i="26"/>
  <c r="Z118" i="26"/>
  <c r="Z117" i="26"/>
  <c r="Z116" i="26"/>
  <c r="Z115" i="26"/>
  <c r="Z114" i="26"/>
  <c r="Z113" i="26"/>
  <c r="Z112" i="26"/>
  <c r="Z111" i="26"/>
  <c r="Z110" i="26"/>
  <c r="Y109" i="26"/>
  <c r="X109" i="26"/>
  <c r="W109" i="26"/>
  <c r="V109" i="26"/>
  <c r="U109" i="26"/>
  <c r="T109" i="26"/>
  <c r="R109" i="26"/>
  <c r="Q109" i="26"/>
  <c r="O109" i="26"/>
  <c r="N109" i="26"/>
  <c r="M109" i="26"/>
  <c r="L109" i="26"/>
  <c r="J109" i="26"/>
  <c r="I109" i="26"/>
  <c r="H109" i="26"/>
  <c r="G109" i="26"/>
  <c r="Z108" i="26"/>
  <c r="Z107" i="26"/>
  <c r="Z106" i="26"/>
  <c r="Z105" i="26"/>
  <c r="Z104" i="26"/>
  <c r="Z103" i="26"/>
  <c r="Z102" i="26"/>
  <c r="Z101" i="26"/>
  <c r="Z100" i="26"/>
  <c r="Z99" i="26"/>
  <c r="Z98" i="26"/>
  <c r="Z97" i="26"/>
  <c r="Z96" i="26"/>
  <c r="Z95" i="26"/>
  <c r="Z94" i="26"/>
  <c r="Z93" i="26"/>
  <c r="Z92" i="26"/>
  <c r="Z91" i="26"/>
  <c r="Z90" i="26"/>
  <c r="Z89" i="26"/>
  <c r="Z88" i="26"/>
  <c r="X87" i="26"/>
  <c r="W87" i="26"/>
  <c r="V87" i="26"/>
  <c r="R87" i="26"/>
  <c r="Q87" i="26"/>
  <c r="O87" i="26"/>
  <c r="N87" i="26"/>
  <c r="M87" i="26"/>
  <c r="L87" i="26"/>
  <c r="I87" i="26"/>
  <c r="H87" i="26"/>
  <c r="G87" i="26"/>
  <c r="Z86" i="26"/>
  <c r="Z85" i="26"/>
  <c r="Z84" i="26"/>
  <c r="Z83" i="26"/>
  <c r="Z82" i="26"/>
  <c r="Z81" i="26"/>
  <c r="Z80" i="26"/>
  <c r="Z79" i="26"/>
  <c r="Z78" i="26"/>
  <c r="Z77" i="26"/>
  <c r="Z76" i="26"/>
  <c r="Z75" i="26"/>
  <c r="Z74" i="26"/>
  <c r="Z73" i="26"/>
  <c r="Z72" i="26"/>
  <c r="Z71" i="26"/>
  <c r="Y70" i="26"/>
  <c r="X70" i="26"/>
  <c r="W70" i="26"/>
  <c r="V70" i="26"/>
  <c r="T70" i="26"/>
  <c r="R70" i="26"/>
  <c r="Q70" i="26"/>
  <c r="P70" i="26"/>
  <c r="O70" i="26"/>
  <c r="N70" i="26"/>
  <c r="M70" i="26"/>
  <c r="L70" i="26"/>
  <c r="J70" i="26"/>
  <c r="I70" i="26"/>
  <c r="H70" i="26"/>
  <c r="G70" i="26"/>
  <c r="Z69" i="26"/>
  <c r="Z68" i="26"/>
  <c r="Z67" i="26"/>
  <c r="Z66" i="26"/>
  <c r="Z65" i="26"/>
  <c r="Z64" i="26"/>
  <c r="Z63" i="26"/>
  <c r="Z62" i="26"/>
  <c r="Z61" i="26"/>
  <c r="Z60" i="26"/>
  <c r="Z59" i="26"/>
  <c r="Z58" i="26"/>
  <c r="Z57" i="26"/>
  <c r="Z56" i="26"/>
  <c r="Z55" i="26"/>
  <c r="Z54" i="26"/>
  <c r="Z53" i="26"/>
  <c r="Z52" i="26"/>
  <c r="Z51" i="26"/>
  <c r="X50" i="26"/>
  <c r="W50" i="26"/>
  <c r="V50" i="26"/>
  <c r="T50" i="26"/>
  <c r="R50" i="26"/>
  <c r="Q50" i="26"/>
  <c r="P50" i="26"/>
  <c r="O50" i="26"/>
  <c r="N50" i="26"/>
  <c r="M50" i="26"/>
  <c r="L50" i="26"/>
  <c r="K50" i="26"/>
  <c r="J50" i="26"/>
  <c r="I50" i="26"/>
  <c r="H50" i="26"/>
  <c r="G50" i="26"/>
  <c r="Z49" i="26"/>
  <c r="Z48" i="26"/>
  <c r="Z47" i="26"/>
  <c r="Z46" i="26"/>
  <c r="Z45" i="26"/>
  <c r="Z44" i="26"/>
  <c r="Z43" i="26"/>
  <c r="Z42" i="26"/>
  <c r="Z41" i="26"/>
  <c r="Z40" i="26"/>
  <c r="Z39" i="26"/>
  <c r="Z38" i="26"/>
  <c r="Z37" i="26"/>
  <c r="Z36" i="26"/>
  <c r="Z35" i="26"/>
  <c r="Z34" i="26"/>
  <c r="Z33" i="26"/>
  <c r="Z32" i="26"/>
  <c r="Z31" i="26"/>
  <c r="Z30" i="26"/>
  <c r="Y29" i="26"/>
  <c r="X29" i="26"/>
  <c r="W29" i="26"/>
  <c r="T29" i="26"/>
  <c r="R29" i="26"/>
  <c r="Q29" i="26"/>
  <c r="P29" i="26"/>
  <c r="O29" i="26"/>
  <c r="N29" i="26"/>
  <c r="M29" i="26"/>
  <c r="L29" i="26"/>
  <c r="K29" i="26"/>
  <c r="J29" i="26"/>
  <c r="I29" i="26"/>
  <c r="H29" i="26"/>
  <c r="G29" i="26"/>
  <c r="Z28" i="26"/>
  <c r="Z27" i="26"/>
  <c r="Z26" i="26"/>
  <c r="Z25" i="26"/>
  <c r="Z24" i="26"/>
  <c r="Z23" i="26"/>
  <c r="Z22" i="26"/>
  <c r="Z21" i="26"/>
  <c r="Z20" i="26"/>
  <c r="Z19" i="26"/>
  <c r="Z18" i="26"/>
  <c r="Z17" i="26"/>
  <c r="Z16" i="26"/>
  <c r="Z15" i="26"/>
  <c r="Z14" i="26"/>
  <c r="Z13" i="26"/>
  <c r="Z12" i="26"/>
  <c r="Z11" i="26"/>
  <c r="Z10" i="26"/>
  <c r="Z9" i="26"/>
  <c r="Z8" i="26"/>
  <c r="Z7" i="26"/>
  <c r="Z6" i="26"/>
  <c r="Z5" i="26"/>
  <c r="Z4" i="26"/>
  <c r="Z3" i="26"/>
  <c r="H26" i="19" l="1"/>
  <c r="Z203" i="26"/>
  <c r="Z261" i="26"/>
  <c r="S343" i="26"/>
  <c r="Z342" i="26"/>
  <c r="Z70" i="26"/>
  <c r="N343" i="26"/>
  <c r="Q343" i="26"/>
  <c r="Z29" i="26"/>
  <c r="Z50" i="26"/>
  <c r="Z109" i="26"/>
  <c r="Z138" i="26"/>
  <c r="Z283" i="26"/>
  <c r="P343" i="26"/>
  <c r="Z321" i="26"/>
  <c r="V343" i="26"/>
  <c r="H343" i="26"/>
  <c r="L343" i="26"/>
  <c r="R343" i="26"/>
  <c r="X343" i="26"/>
  <c r="O343" i="26"/>
  <c r="Z172" i="26"/>
  <c r="Z247" i="26"/>
  <c r="K343" i="26"/>
  <c r="U343" i="26"/>
  <c r="W343" i="26"/>
  <c r="I343" i="26"/>
  <c r="M343" i="26"/>
  <c r="T343" i="26"/>
  <c r="Y343" i="26"/>
  <c r="Z87" i="26"/>
  <c r="J343" i="26"/>
  <c r="Z153" i="26"/>
  <c r="Z223" i="26"/>
  <c r="Z302" i="26"/>
  <c r="G343" i="26"/>
  <c r="Z343" i="26" l="1"/>
  <c r="J5" i="25" l="1"/>
  <c r="J6" i="25"/>
  <c r="J7" i="25"/>
  <c r="J8" i="25" l="1"/>
  <c r="C31" i="19" l="1"/>
  <c r="C32" i="19" l="1"/>
  <c r="C33" i="19"/>
  <c r="B34" i="19" l="1"/>
  <c r="C30" i="19" l="1"/>
  <c r="C34" i="19" s="1"/>
</calcChain>
</file>

<file path=xl/sharedStrings.xml><?xml version="1.0" encoding="utf-8"?>
<sst xmlns="http://schemas.openxmlformats.org/spreadsheetml/2006/main" count="1437" uniqueCount="927">
  <si>
    <t>LGA</t>
  </si>
  <si>
    <t>Ado</t>
  </si>
  <si>
    <t>ek Irona Wad</t>
  </si>
  <si>
    <t>ek Adere Primary Health Clinic</t>
  </si>
  <si>
    <t xml:space="preserve"> SCIENCE LAB TECHNOLOGY</t>
  </si>
  <si>
    <t>CHO</t>
  </si>
  <si>
    <t>DENTAL TECHNICIAN</t>
  </si>
  <si>
    <t>HEALTH ASST</t>
  </si>
  <si>
    <t xml:space="preserve">HEALTH EDUCATOR </t>
  </si>
  <si>
    <t>MEDICAL RECORD TECHNICIAN</t>
  </si>
  <si>
    <t>SCHEW</t>
  </si>
  <si>
    <t>FSO</t>
  </si>
  <si>
    <t>ek Okeyinmi Ward</t>
  </si>
  <si>
    <t>MEDICAL LAB TECHNICIAN</t>
  </si>
  <si>
    <t>NURSING</t>
  </si>
  <si>
    <t>PHARMACY TECH</t>
  </si>
  <si>
    <t>ek Ago Aduloju Ward</t>
  </si>
  <si>
    <t>ek Basiri Ward</t>
  </si>
  <si>
    <t>ek Basiri Primary Health Clinic</t>
  </si>
  <si>
    <t>ek Erifun Primary Health Clinic</t>
  </si>
  <si>
    <t>JCHEW</t>
  </si>
  <si>
    <t>ek Oke Ila Ward</t>
  </si>
  <si>
    <t>HEALTH ATT</t>
  </si>
  <si>
    <t>ek Okesa Ward</t>
  </si>
  <si>
    <t>ek Idofin Primary Health Clinic</t>
  </si>
  <si>
    <t>ek Ijigbo Ward</t>
  </si>
  <si>
    <t>ek Idolofin Primary Health Clinic</t>
  </si>
  <si>
    <t>ek Igirigiri Ward</t>
  </si>
  <si>
    <t>ek Igirigiri Primary Health Clinic</t>
  </si>
  <si>
    <t>ek Opopogboro Ward</t>
  </si>
  <si>
    <t>ek Ilamuo Primary Health Clinic</t>
  </si>
  <si>
    <t>ek Irona Primary Health Clinic</t>
  </si>
  <si>
    <t>ek Ureje Ward</t>
  </si>
  <si>
    <t>ek Moferere Primary Health Clinic</t>
  </si>
  <si>
    <t>ek Oba Market Health Post</t>
  </si>
  <si>
    <t>ek Odo Ward</t>
  </si>
  <si>
    <t>ek Odo Primary Health Clinic</t>
  </si>
  <si>
    <t>ek Odo-Ado Ward</t>
  </si>
  <si>
    <t>ek Odo Ado Primary Health Clinic</t>
  </si>
  <si>
    <t>X-RAY TECH</t>
  </si>
  <si>
    <t>ek Oke Aso Primary Health Clinic</t>
  </si>
  <si>
    <t>ek Oke Osun Primary Health Clinic</t>
  </si>
  <si>
    <t>ek Ekute Ward</t>
  </si>
  <si>
    <t>ek Okesa Primary Health Care Centre</t>
  </si>
  <si>
    <t>H/EDU TECHNICIAN</t>
  </si>
  <si>
    <t>MEDICAL DOCTOR</t>
  </si>
  <si>
    <t>ek Olorunda Primary Health Clinic</t>
  </si>
  <si>
    <t>ek Olujoda Primary Health Clinic</t>
  </si>
  <si>
    <t>ek Orungbe Primary Health Clinic</t>
  </si>
  <si>
    <t>Aiyekire</t>
  </si>
  <si>
    <t>ek Ode Ward 2</t>
  </si>
  <si>
    <t>ek Aba-Jeoba Primary Health Clinic</t>
  </si>
  <si>
    <t>ek Agbado Ward</t>
  </si>
  <si>
    <t>ek Agbado Primary Health Care Centre</t>
  </si>
  <si>
    <t>ek Agbado Primary Health Clinic</t>
  </si>
  <si>
    <t>ek Aisegba1 Ward</t>
  </si>
  <si>
    <t>ek Aisegba Primary Health Care Centre</t>
  </si>
  <si>
    <t>ek Aisegba2 Ward</t>
  </si>
  <si>
    <t>ek Aisegba Primary Health Clinic</t>
  </si>
  <si>
    <t>ek Iluomoba Ward 5</t>
  </si>
  <si>
    <t>ek Ajebamidele Primary Health Clinic</t>
  </si>
  <si>
    <t>ek Bolorunduro Aisegba Primary Health Clinic</t>
  </si>
  <si>
    <t>ek Egbe/Iro Ward 8</t>
  </si>
  <si>
    <t>ek Egbe Primary Health Clinic</t>
  </si>
  <si>
    <t>NUTRITION TECHNICIAN</t>
  </si>
  <si>
    <t>ek Ijan Ward 6</t>
  </si>
  <si>
    <t>ek Ijan 2 Primary Health Clinic</t>
  </si>
  <si>
    <t>ek Iluomoba Primary Health Clinic</t>
  </si>
  <si>
    <t>ek Ilupeju Ijan Primary Health Clinic</t>
  </si>
  <si>
    <t>ek Imesi Ward 7</t>
  </si>
  <si>
    <t>ek Iro Primary Health Clinic</t>
  </si>
  <si>
    <t>ek Ode Ward 1</t>
  </si>
  <si>
    <t>ek Ode Primary Health Care Centre</t>
  </si>
  <si>
    <t>ek Ode Primary Health Clinic</t>
  </si>
  <si>
    <t>Efon</t>
  </si>
  <si>
    <t>ek Alajo/Sur Ward</t>
  </si>
  <si>
    <t>ek Aladura Health Post</t>
  </si>
  <si>
    <t xml:space="preserve">ek Araromi Ward </t>
  </si>
  <si>
    <t>ek Alagbamesan Health Post</t>
  </si>
  <si>
    <t>ek Efon Ward 7</t>
  </si>
  <si>
    <t>ek Alawaye Health Post</t>
  </si>
  <si>
    <t>ek Efon Ward 1</t>
  </si>
  <si>
    <t>ek Erekesan Primary Health Care Centre</t>
  </si>
  <si>
    <t>ek Efon Ward 6</t>
  </si>
  <si>
    <t>ek Ikagbe Primary Health Clinic</t>
  </si>
  <si>
    <t>ek Efon Ward 9</t>
  </si>
  <si>
    <t>ek Efon Ward 2</t>
  </si>
  <si>
    <t>NUTRITION OFFICER</t>
  </si>
  <si>
    <t>ek Efon Ward 8</t>
  </si>
  <si>
    <t>ek Obaayetoro Health Post</t>
  </si>
  <si>
    <t>ek Efon Ward 5</t>
  </si>
  <si>
    <t>ek Araromi Ward</t>
  </si>
  <si>
    <t>ek Ilasa  Ward 10</t>
  </si>
  <si>
    <t>ek Ikun Ward 5</t>
  </si>
  <si>
    <t>ek Araromi Primary Health Clinic</t>
  </si>
  <si>
    <t>ek Ijero Ward</t>
  </si>
  <si>
    <t>ek Ijero Primary Health Clinic</t>
  </si>
  <si>
    <t>ek Ikun Oba Primary Health Clinic</t>
  </si>
  <si>
    <t>ek Ilasa Ward 11</t>
  </si>
  <si>
    <t>ek Ilasa Primary Health Care Centre</t>
  </si>
  <si>
    <t>ek Ilasa Primary Health Clinic</t>
  </si>
  <si>
    <t>ek ilisa ward 8</t>
  </si>
  <si>
    <t>ek Iludofin Ward 9</t>
  </si>
  <si>
    <t>ek Iludofin Primary Health Clinic</t>
  </si>
  <si>
    <t>ek Kota Ward 4</t>
  </si>
  <si>
    <t>ek Isaya Primary Health Clinic</t>
  </si>
  <si>
    <t>ek Isinbode Ward 12</t>
  </si>
  <si>
    <t>ek Isinbode Primary Health Care Centre</t>
  </si>
  <si>
    <t>ek Isinbode Primary Health Clinic</t>
  </si>
  <si>
    <t>ek Iworo Ward</t>
  </si>
  <si>
    <t>ek Iworo Primary Health Clinic</t>
  </si>
  <si>
    <t>ek Omuo-oke Ward 1</t>
  </si>
  <si>
    <t>ek Omuo-oke Ward 2</t>
  </si>
  <si>
    <t>ek Surulere Primary Health Clinic</t>
  </si>
  <si>
    <t>ek Oke-emo Ilawe Ward</t>
  </si>
  <si>
    <t>ek Aaye Ilawe Ward</t>
  </si>
  <si>
    <t>ek Iro/Okeloye/Okepa Ward</t>
  </si>
  <si>
    <t>ek ALGON Primary Health Care Centre</t>
  </si>
  <si>
    <t>ek Oke-ode Igbaraodo Ward</t>
  </si>
  <si>
    <t>ek Bolorunduro Health Post</t>
  </si>
  <si>
    <t>ek Okemi Ogotun Ward</t>
  </si>
  <si>
    <t>ek Igbara Odo Primary Health Care Centre</t>
  </si>
  <si>
    <t>ek Odo Igbara Ward</t>
  </si>
  <si>
    <t>ek Igbara Odo Primary Health Clinic</t>
  </si>
  <si>
    <t>ek Adin Ilawe Ward</t>
  </si>
  <si>
    <t>ek Ilawe Primary Health Care Centre</t>
  </si>
  <si>
    <t>ek Irorin Ilawe Ward</t>
  </si>
  <si>
    <t>ek Irorin Primary Health Clinic</t>
  </si>
  <si>
    <t>ek Ogotun Primary Health Care Centre</t>
  </si>
  <si>
    <t>ek Ifakin Ward</t>
  </si>
  <si>
    <t>ek Ogotun Primary Health Clinic</t>
  </si>
  <si>
    <t>ek Okebedo  Ward 1</t>
  </si>
  <si>
    <t>ek Okebedo 1 Health Post</t>
  </si>
  <si>
    <t>ek Okebedo Ward 2</t>
  </si>
  <si>
    <t>ek Okebedo 2 Health Post</t>
  </si>
  <si>
    <t>ek Oshogbotedo Health Post</t>
  </si>
  <si>
    <t>ek Ikogosi Ward</t>
  </si>
  <si>
    <t>ek Aramoko Ward 1</t>
  </si>
  <si>
    <t>ek Okemesi Ward A</t>
  </si>
  <si>
    <t>ek Ajindo Health Post</t>
  </si>
  <si>
    <t>ek Aramoko Ward 2</t>
  </si>
  <si>
    <t>ek Alafe Health Post</t>
  </si>
  <si>
    <t>ek Alele Primary Health Clinic</t>
  </si>
  <si>
    <t>ek Asa Oriokuta Health Post</t>
  </si>
  <si>
    <t>ek Erijyan Ward B</t>
  </si>
  <si>
    <t>ek Erijyan Ward A</t>
  </si>
  <si>
    <t>ek Erio Ward</t>
  </si>
  <si>
    <t>ek Erio Primary Health Clinic</t>
  </si>
  <si>
    <t>ek Ikogosi Primary Health Care Centre</t>
  </si>
  <si>
    <t>ek Ikogosi Primary Health Clinic</t>
  </si>
  <si>
    <t>ek Ipole-Iloro Ward</t>
  </si>
  <si>
    <t>ek Ipole Iloro Primary Health Clinic</t>
  </si>
  <si>
    <t>ek Kajola Health Post</t>
  </si>
  <si>
    <t>ek Ogburu Health Post</t>
  </si>
  <si>
    <t>ek Okemesi Ward B</t>
  </si>
  <si>
    <t>ek Okemesi Primary Health Clinic</t>
  </si>
  <si>
    <t>ek Okemesi Ward C</t>
  </si>
  <si>
    <t>ek Surulere Odeyemi Health Post</t>
  </si>
  <si>
    <t>ek Ido-Ile Ward</t>
  </si>
  <si>
    <t>Emure</t>
  </si>
  <si>
    <t xml:space="preserve"> Ariyasi Ward</t>
  </si>
  <si>
    <t xml:space="preserve"> Eporo Ward</t>
  </si>
  <si>
    <t xml:space="preserve"> Odo-Emure Ibeji Ward</t>
  </si>
  <si>
    <t xml:space="preserve"> Idamudu Ward</t>
  </si>
  <si>
    <t xml:space="preserve"> Odo-Emure Ward 1</t>
  </si>
  <si>
    <t xml:space="preserve"> Odo-Emure Ward 2</t>
  </si>
  <si>
    <t xml:space="preserve"> Ogbontioro Ward</t>
  </si>
  <si>
    <t xml:space="preserve"> Oke-Emure Oge Ward</t>
  </si>
  <si>
    <t xml:space="preserve"> Oke-Emure Sasere Ward</t>
  </si>
  <si>
    <t>ek Aaye/Ifisin Ward</t>
  </si>
  <si>
    <t>ek Aaye Primary Health Care Centre</t>
  </si>
  <si>
    <t>S</t>
  </si>
  <si>
    <t>ek Ido Ward 2</t>
  </si>
  <si>
    <t>ek Ido Primary Health Care Centre</t>
  </si>
  <si>
    <t>ek Ido Ward 1</t>
  </si>
  <si>
    <t>ek Ido Primary Health Clinic</t>
  </si>
  <si>
    <t>ek Ifaki Ward 1</t>
  </si>
  <si>
    <t>ek Ifaki Primary Health Care Centre</t>
  </si>
  <si>
    <t>ek Ifaki Ward 2</t>
  </si>
  <si>
    <t>ek Ifaki Primary Health Clinic</t>
  </si>
  <si>
    <t>ek Ifisin Primary Health Clinic</t>
  </si>
  <si>
    <t>ek Osi/Igbole Ward</t>
  </si>
  <si>
    <t>ek Igbole Primary Health Clinic</t>
  </si>
  <si>
    <t>ek Ilogbo Ward</t>
  </si>
  <si>
    <t>ek Orin/Ora Ward</t>
  </si>
  <si>
    <t>ek Ora Primary Health Clinic</t>
  </si>
  <si>
    <t>ek Orin Primary Health Clinic</t>
  </si>
  <si>
    <t>ek Osi Primary Health Clinic</t>
  </si>
  <si>
    <t>ek Usi Ward</t>
  </si>
  <si>
    <t>Ijero</t>
  </si>
  <si>
    <t>ek Ijero Ward D</t>
  </si>
  <si>
    <t>ek Ekameta Ward</t>
  </si>
  <si>
    <t>ek Ara Primary Health Care Centre</t>
  </si>
  <si>
    <t>ek Ekamarun Ward</t>
  </si>
  <si>
    <t>ek Ipoti Ward B</t>
  </si>
  <si>
    <t>ek Ejiyan Primary Health Clinic</t>
  </si>
  <si>
    <t>ek Epe Primary Health Clinic</t>
  </si>
  <si>
    <t>ek Iloro Ward A</t>
  </si>
  <si>
    <t>ek Iloro/Ijurin Ward</t>
  </si>
  <si>
    <t>ek Ijurin Primary Health Clinic</t>
  </si>
  <si>
    <t>ek Ikoro Ward</t>
  </si>
  <si>
    <t>ek Ikoro Primary Health Care Centre</t>
  </si>
  <si>
    <t>ek Ikoro Primary Health Clinic</t>
  </si>
  <si>
    <t>ek Ilukuno Primary Health Clinic</t>
  </si>
  <si>
    <t>ek Ipoti Ward A</t>
  </si>
  <si>
    <t>ek Ipoti Primary Health Care Centre</t>
  </si>
  <si>
    <t>ek Iroko Primary Health Clinic</t>
  </si>
  <si>
    <t>ek Odo-Owa Ward</t>
  </si>
  <si>
    <t>ek Odo Owa Primary Health Clinic</t>
  </si>
  <si>
    <t>ek Ijero Ward B</t>
  </si>
  <si>
    <t>ek Ijero Ward A</t>
  </si>
  <si>
    <t>ek Ojuoro Primary Health Clinic</t>
  </si>
  <si>
    <t>ek Ologbodudu Primary Health Clinic</t>
  </si>
  <si>
    <t>ek Saloro Primary Health Clinic</t>
  </si>
  <si>
    <t>ek ljero B Ward</t>
  </si>
  <si>
    <t>ek Staff Clinic</t>
  </si>
  <si>
    <t>ek Temidire Primary Health Clinic</t>
  </si>
  <si>
    <t>Ikere</t>
  </si>
  <si>
    <t>ek Afao/Kajola Ward</t>
  </si>
  <si>
    <t>ek Afao Primary Health Care Centre</t>
  </si>
  <si>
    <t>ek Afao Primary Health Clinic</t>
  </si>
  <si>
    <t>ek Agbado-Oyo Ward</t>
  </si>
  <si>
    <t>ek Are/Araromi Ward</t>
  </si>
  <si>
    <t>ek Are/Araromi/Ayetoro Primary Health Clinic</t>
  </si>
  <si>
    <t>ek Atiba/Aafin Ward</t>
  </si>
  <si>
    <t>ek Idemo Ward</t>
  </si>
  <si>
    <t>ek Idemo Primary Health Clinic</t>
  </si>
  <si>
    <t>ek Ilupeju Primary Health Clinic</t>
  </si>
  <si>
    <t>ek Odose Ward</t>
  </si>
  <si>
    <t>ek Ogbonjana Ward</t>
  </si>
  <si>
    <t>ek Ogbonjana Primary Health Clinic</t>
  </si>
  <si>
    <t>ek Okeosun Ward</t>
  </si>
  <si>
    <t>ek Ijao/Ilapetu Ward</t>
  </si>
  <si>
    <t>ek Okeopa Primary Health Care Centre</t>
  </si>
  <si>
    <t>ek Okeruku Ward</t>
  </si>
  <si>
    <t>ek Okeruku Primary Health Clinic</t>
  </si>
  <si>
    <t>ek Ugele Ward</t>
  </si>
  <si>
    <t>Ikole</t>
  </si>
  <si>
    <t>ek Odo-Oro Ward</t>
  </si>
  <si>
    <t>ek Ikole Ara Ward</t>
  </si>
  <si>
    <t>ek Ara Primary Health Clinic</t>
  </si>
  <si>
    <t>ek Odo-Ayedun/Ayebode Ward</t>
  </si>
  <si>
    <t>ek Asin Ward</t>
  </si>
  <si>
    <t>ek Ayebode Primary Health Clinic</t>
  </si>
  <si>
    <t>ek Odo-Ayedun Ward</t>
  </si>
  <si>
    <t>ek Oke-Ayedun/Esun Ward</t>
  </si>
  <si>
    <t>ek Ijesa Isu Ward</t>
  </si>
  <si>
    <t>ek Ijesa Isu Primary Health Clinic</t>
  </si>
  <si>
    <t>ek Orin-Odo Ward</t>
  </si>
  <si>
    <t>ek Ikole Market Primary Health Clinic</t>
  </si>
  <si>
    <t>ek Ikole Central Ward</t>
  </si>
  <si>
    <t>ek Ikole Methodist Primary Health Care Centre</t>
  </si>
  <si>
    <t>ek Ikoyi Ile Primary Health Clinic</t>
  </si>
  <si>
    <t>ek Ipao/Okeako/Irele Ward</t>
  </si>
  <si>
    <t>ek Ipao Primary Health Clinic</t>
  </si>
  <si>
    <t>ek Irele Primary Health Clinic</t>
  </si>
  <si>
    <t>ek Usin/Isaba Ward</t>
  </si>
  <si>
    <t>ek Isaba Primary Health Clinic</t>
  </si>
  <si>
    <t>ek Itapaji/Iyemero Ward</t>
  </si>
  <si>
    <t>ek Itapaji Primary Health Clinic</t>
  </si>
  <si>
    <t>ek Iyemero Primary Health Clinic</t>
  </si>
  <si>
    <t>ek Odo Oro Primary Health Clinic</t>
  </si>
  <si>
    <t>Ilejemeje</t>
  </si>
  <si>
    <t>ek Eda oniyo Ward</t>
  </si>
  <si>
    <t>ek Eda Obada Ward</t>
  </si>
  <si>
    <t>ek Elim Primary Health Care Centre</t>
  </si>
  <si>
    <t>ek Ewu Ward</t>
  </si>
  <si>
    <t>ek Ewu Primary Health Clinic</t>
  </si>
  <si>
    <t>ek Ijesamodu Ward</t>
  </si>
  <si>
    <t>ek Ijesamodu Primary Health Clinic</t>
  </si>
  <si>
    <t>ek Iludun Ward 1</t>
  </si>
  <si>
    <t>ek Iludun Primary Health Care Centre</t>
  </si>
  <si>
    <t>ek Ipere Ward</t>
  </si>
  <si>
    <t>ek Ipere Primary Health Clinic</t>
  </si>
  <si>
    <t>ek Oke Iye Ward</t>
  </si>
  <si>
    <t>ek Ireakari Primary Health Clinic</t>
  </si>
  <si>
    <t>ek Isapa Ward</t>
  </si>
  <si>
    <t>ek Isapa Primary Health Clinic</t>
  </si>
  <si>
    <t>ek Ilefon Ward</t>
  </si>
  <si>
    <t>ek Iludun Ward 2</t>
  </si>
  <si>
    <t>ek Oke Okin Primary Health Care Centre</t>
  </si>
  <si>
    <t>Ire/Ife</t>
  </si>
  <si>
    <t>ek Igede Ward B</t>
  </si>
  <si>
    <t>ek Iyin Ward A</t>
  </si>
  <si>
    <t>ek Adeomi Primary Health Clinic</t>
  </si>
  <si>
    <t>ek Afao Ward</t>
  </si>
  <si>
    <t>ek Iyin Ward B</t>
  </si>
  <si>
    <t>ek Aroto Primary Health Clinic</t>
  </si>
  <si>
    <t>ek Awo Ward</t>
  </si>
  <si>
    <t>ek Awo Primary Health Clinic</t>
  </si>
  <si>
    <t>ek Iropora/Eyio/Esure Ward</t>
  </si>
  <si>
    <t>ek Esure Primary Health Clinic</t>
  </si>
  <si>
    <t>ek Eyio Primary Health Clinic</t>
  </si>
  <si>
    <t>ek Ibedoyin Health Post</t>
  </si>
  <si>
    <t>ek Ifesowapo Health Post</t>
  </si>
  <si>
    <t>ek Igbemo Ward</t>
  </si>
  <si>
    <t>ek Igbemo Primary Health Care Centre</t>
  </si>
  <si>
    <t>ek Igbemo Primary Health Clinic</t>
  </si>
  <si>
    <t>ek Igede Ward A</t>
  </si>
  <si>
    <t>ek Igede Primary Health Care Centre</t>
  </si>
  <si>
    <t>ek Igede Ward C</t>
  </si>
  <si>
    <t>ek Ilamoye Primary Health Clinic</t>
  </si>
  <si>
    <t>ek Iropora Primary Health Clinic</t>
  </si>
  <si>
    <t>ek Iworoko Ward</t>
  </si>
  <si>
    <t>ek Iworoko Primary Health Clinic</t>
  </si>
  <si>
    <t>ek Okelawe Primary Health Clinic</t>
  </si>
  <si>
    <t>ek Oketoro Primary Health Clinic</t>
  </si>
  <si>
    <t>ek Erinwa Ward II</t>
  </si>
  <si>
    <t>ek Afolu Primary Health Clinic</t>
  </si>
  <si>
    <t>ek Oraye Ward II</t>
  </si>
  <si>
    <t>ek Odose Ward III</t>
  </si>
  <si>
    <t>ek Ajegunle Primary Health Clinic</t>
  </si>
  <si>
    <t>ek Erinwa Ward I</t>
  </si>
  <si>
    <t>ek Ifofin Primary Health Clinic</t>
  </si>
  <si>
    <t>ek Oraye Ward III</t>
  </si>
  <si>
    <t>ek Kajola Primary Health Clinic</t>
  </si>
  <si>
    <t>ek Obada Primary Health Clinic</t>
  </si>
  <si>
    <t>ek Odole Primary Health Clinic</t>
  </si>
  <si>
    <t>ek Ogbese Primary Health Clinic</t>
  </si>
  <si>
    <t>ek Oke-Oniyo Primary Health Clinic</t>
  </si>
  <si>
    <t>ek Okeyard Primary Health Care Centre</t>
  </si>
  <si>
    <t>ek Oraye Ward I</t>
  </si>
  <si>
    <t>ek Oraye 1 Primary Health Clinic</t>
  </si>
  <si>
    <t>ek Oraye 2 Primary Health Clinic</t>
  </si>
  <si>
    <t>ek Orun Ward II</t>
  </si>
  <si>
    <t>ek Orun 2 Primary Health Clinic</t>
  </si>
  <si>
    <t>ek Orun Ward I</t>
  </si>
  <si>
    <t>Moba</t>
  </si>
  <si>
    <t>ek Erinmope Ward II</t>
  </si>
  <si>
    <t>ek Osun Ward</t>
  </si>
  <si>
    <t>ek Erinmope Ward I</t>
  </si>
  <si>
    <t xml:space="preserve">ek Erinmope </t>
  </si>
  <si>
    <t>ek Igogo Ward I</t>
  </si>
  <si>
    <t>ek Igogo Primary Health Care Centre</t>
  </si>
  <si>
    <t>ek Igogo Ward II</t>
  </si>
  <si>
    <t>ek Ikosu Primary Health Clinic</t>
  </si>
  <si>
    <t>ek Ikun ward II</t>
  </si>
  <si>
    <t>ek Ikun Primary Health Clinic</t>
  </si>
  <si>
    <t>ek Ira Primary Health Clinic</t>
  </si>
  <si>
    <t>ek Irare Primary Health Clinic</t>
  </si>
  <si>
    <t>ek Isaoye Primary Health Clinic</t>
  </si>
  <si>
    <t>ek Osan Ward</t>
  </si>
  <si>
    <t>ek Osan Primary Health Clinic</t>
  </si>
  <si>
    <t>ek Osun Primary Health Clinic</t>
  </si>
  <si>
    <t>ek Otun Ward I</t>
  </si>
  <si>
    <t>ek Otun Ward II</t>
  </si>
  <si>
    <t>ek Otun Ward III</t>
  </si>
  <si>
    <t>ek Ayede North Ward</t>
  </si>
  <si>
    <t>ek Ayede Primary Health Clinic</t>
  </si>
  <si>
    <t>Oye</t>
  </si>
  <si>
    <t>ek Ayegbaju Ward</t>
  </si>
  <si>
    <t>ek Ayegbaju Primary Health Clinic</t>
  </si>
  <si>
    <t>ek Omu/Ijelu Ward</t>
  </si>
  <si>
    <t>ek Isan/Ila/Ilem Ward</t>
  </si>
  <si>
    <t>ek Ilafon Primary Health Clinic</t>
  </si>
  <si>
    <t>ek Ilemeso Primary Health Clinic</t>
  </si>
  <si>
    <t>ek Ilupeju Ward I</t>
  </si>
  <si>
    <t>ek Ilupeju Primary Health Care Centre</t>
  </si>
  <si>
    <t>ek Ilupeju Ward II</t>
  </si>
  <si>
    <t>ek Itaji/Ayede Ward</t>
  </si>
  <si>
    <t>ek Imojo Primary Health Clinic</t>
  </si>
  <si>
    <t>ek Ire Ward I</t>
  </si>
  <si>
    <t>ek Ire Primary Health Care Centre</t>
  </si>
  <si>
    <t>ek Ire Ward II</t>
  </si>
  <si>
    <t>ek Ire Primary Health Clinic</t>
  </si>
  <si>
    <t>ek Isan Primary Health Clinic</t>
  </si>
  <si>
    <t>ek Itaji Primary Health Clinic</t>
  </si>
  <si>
    <t>ek Itapa/Osin Ward</t>
  </si>
  <si>
    <t>ek Itapa Primary Health Clinic</t>
  </si>
  <si>
    <t>ek Omu Odo Primary Health Clinic</t>
  </si>
  <si>
    <t>ek Omu Oke Primary Health Clinic</t>
  </si>
  <si>
    <t>ek Osin Primary Health Clinic</t>
  </si>
  <si>
    <t>ek Oye Ward I</t>
  </si>
  <si>
    <t>ek Oye Primary Health Care Centre</t>
  </si>
  <si>
    <t>ek Oye Ward II</t>
  </si>
  <si>
    <t>ek Oye Primary Health Clinic</t>
  </si>
  <si>
    <t>ek Ayetoro Ward 1</t>
  </si>
  <si>
    <t>ek Ayetoro Primary Health Care Centre</t>
  </si>
  <si>
    <t>ek Ayetoro Ward 2</t>
  </si>
  <si>
    <t>ek Usi Primary Health Care Centre</t>
  </si>
  <si>
    <t>ek Usi Primary Health Clinic</t>
  </si>
  <si>
    <t>ek Ipole Agbado Primary Health Clinic</t>
  </si>
  <si>
    <t>CADRE</t>
  </si>
  <si>
    <t>Grand Total</t>
  </si>
  <si>
    <t>Ward</t>
  </si>
  <si>
    <t xml:space="preserve">Facility </t>
  </si>
  <si>
    <t>Physical_Location</t>
  </si>
  <si>
    <t>GPS_Coordinate-Latitude</t>
  </si>
  <si>
    <t>ek Ado Local Government Area</t>
  </si>
  <si>
    <t>Adere Basic Health Center Beside Ilawe Garage Ado Ekiti</t>
  </si>
  <si>
    <t>ek Ago Aduloju Primary Health Clinic</t>
  </si>
  <si>
    <t>Ijan Ekiti Road,Beside Ago Aduloju Market, Ado Ekiti</t>
  </si>
  <si>
    <t>Surulerr Street, Basiri Ado Ekiti</t>
  </si>
  <si>
    <t>ek Emirin Primary Health Clinic</t>
  </si>
  <si>
    <t>Olusefunmi Street, Oke-Ureje, Off Poly Road, Ado Ekiti</t>
  </si>
  <si>
    <t>Opposite Erifun Centeral Mosque, Along Poly Road, Ado Ekiti</t>
  </si>
  <si>
    <t>ek Family Support Programme Primary Health Clinic</t>
  </si>
  <si>
    <t>Okeyinmi Street  Beside Bisi Ogbon Oba</t>
  </si>
  <si>
    <t>ek Federal Housing Primary Health Clinic</t>
  </si>
  <si>
    <t xml:space="preserve">Federal Housing Estate Behind Housing Corporations Oke  Ila Ado Ekiti </t>
  </si>
  <si>
    <t>ek Odo AdoWard</t>
  </si>
  <si>
    <t xml:space="preserve">Behind Oriekiti Mosque Ado Ekiti </t>
  </si>
  <si>
    <t>N 7.3647</t>
  </si>
  <si>
    <t>ek Igbaye Primary Health Clinic</t>
  </si>
  <si>
    <t>Along Afao road, Ado Ekiti</t>
  </si>
  <si>
    <t xml:space="preserve">off Ado  LGA, Igirigiri Road </t>
  </si>
  <si>
    <t>Basic Health Center Irona Oniposi Ado Ekiti</t>
  </si>
  <si>
    <t>Moferere Basic Health Center Beside Wace Office</t>
  </si>
  <si>
    <t>Opposite Oba'S Market Inside Fajuyi Memorial Hall Beside Ewi'S Palace Okeyinmi Ado</t>
  </si>
  <si>
    <t>Ayisola, Igirigiri Road, Odo Ado, Ado-Ekiti</t>
  </si>
  <si>
    <t xml:space="preserve"> Odo Behind Joy Base</t>
  </si>
  <si>
    <t>N 7.61435</t>
  </si>
  <si>
    <t>Oke Aso Basic Health Center Along Ben Folarin Road Omisanjana Ado Ekiti</t>
  </si>
  <si>
    <t>ek Oke Oniyo Primary Health Clinic</t>
  </si>
  <si>
    <t>Oke Oniyo Basic Health Center Elewure Ado Ekiti</t>
  </si>
  <si>
    <t>Oke Osun Basic Health Center Fountain Junction Ado Ekiti</t>
  </si>
  <si>
    <t>Outside Bisi Market, Beside First Baptist Church, Okeyinmi Ado</t>
  </si>
  <si>
    <t>Olorunda Zone 2, Ado Ekiti</t>
  </si>
  <si>
    <t>Olujoda Lane 3 Ado Ekiti</t>
  </si>
  <si>
    <t>ek Opopogboro Primary Health Clinic.</t>
  </si>
  <si>
    <t>Ile- Ileri Street, Behind Surajudeen Pry School</t>
  </si>
  <si>
    <t>No 6, Road 6, Oluwole Orungbe Ado Ekiti</t>
  </si>
  <si>
    <t>ek Temidire Esumo Primary Health Clinic</t>
  </si>
  <si>
    <t>Along Ado Ekiti Airport Road, Ugbogun , Temidire Esumo</t>
  </si>
  <si>
    <t>ek Aiyekire (Gbonyin) Local Government Area</t>
  </si>
  <si>
    <t>Along Ijesa-Isu Road,Aba-Jeoba,Ode Ekiti, Ekiti State</t>
  </si>
  <si>
    <t>Along Ise Road,Agbado Ekiti,Ekiti State</t>
  </si>
  <si>
    <t>Isanda Street, Along Ode Road,Agbado Ekiti, Ekiti State</t>
  </si>
  <si>
    <t>Araromi Street, At Oja Oba Market,Aisegba Ekiti, Ekiti State</t>
  </si>
  <si>
    <t>Aafin Street,Aisegba Ekiti,Ekiti State</t>
  </si>
  <si>
    <t>ek Ajebamidele Iluomoba Primary Health Clinic</t>
  </si>
  <si>
    <t>Ajebamidele Camp,Iluomoba Ekiti, Ekiti State</t>
  </si>
  <si>
    <t>ek Aisegba II Ward</t>
  </si>
  <si>
    <t>Along Ise Road,Bolorunduro Camp,Aisegba Ekiti, Ekiti State</t>
  </si>
  <si>
    <t>Oke-Odu Street, Along Irun Road,Egbe Ekiti, Ekiti State</t>
  </si>
  <si>
    <t>Ikota Street, Ijan Ekiti, Ekiti State</t>
  </si>
  <si>
    <t>ek Ijan Primary Health Clinic</t>
  </si>
  <si>
    <t>Odo Oye Street, Ijan Ekiti, Ekiti State</t>
  </si>
  <si>
    <t>Awolowo Street, Iluomoba Ekiti, Ekiti State</t>
  </si>
  <si>
    <t>Olla Street, Ilupeju Ijan Ekiti, Ekiti State</t>
  </si>
  <si>
    <t>ek Imesi Primary Health Care Centre</t>
  </si>
  <si>
    <t>Olatunde Street, Imesi Ekiti, Ekiti State</t>
  </si>
  <si>
    <t>Aba Petesi, Ipole, Agbado Ekiti, Ekiti State</t>
  </si>
  <si>
    <t>ek Iro Ayeteju Primary Health Clinic</t>
  </si>
  <si>
    <t>Imodu Street, Iro Ayeteju Ekiti, Ekiti State</t>
  </si>
  <si>
    <t>Araromi Street, Iro Ekiti, Ekiti State</t>
  </si>
  <si>
    <t>Araromi Street, Ijesa-Isu Road,Ode Ekiti, Ekiti State</t>
  </si>
  <si>
    <t>Along Gofamint Nursery And Primary School Road,Oke-Oniyo Street, Ode Ekiti, Ekiti State</t>
  </si>
  <si>
    <t>ek Aba-Surulere Primary Health Clinic</t>
  </si>
  <si>
    <t>Aba Surulere, Ode Ekiti, Ekiti State</t>
  </si>
  <si>
    <t>ek Ode Ward 3</t>
  </si>
  <si>
    <t>ek Ode Model Primary Health Care Centre</t>
  </si>
  <si>
    <t>Odo Egbe Street, Ode Ekiti,Ekiti State</t>
  </si>
  <si>
    <t>ek Efon Local Government Area</t>
  </si>
  <si>
    <t>ek Alajo Primary Health Clinic</t>
  </si>
  <si>
    <t>Alajo Surelere Street Along Ilesha Road Efon</t>
  </si>
  <si>
    <t>ek Alanaka Primary Health Clinic</t>
  </si>
  <si>
    <t>Alanaka Street Opposite Efon High School</t>
  </si>
  <si>
    <t>Oke-Are Street After Femi Kila House Araromi Efon</t>
  </si>
  <si>
    <t>Erekesan Street Behind Oba Palace Efon Alaaye</t>
  </si>
  <si>
    <t>ek Igboolofin Primary Health Clinic Efon Alaaye</t>
  </si>
  <si>
    <t>Igboolofin Oke Isegun Street Along J.F Filling Station Efon Alaaye</t>
  </si>
  <si>
    <t xml:space="preserve">Ikagbe Area Inside Cac Oke Ayo Compound , Efon </t>
  </si>
  <si>
    <t>ek Iloja Primary Health Clinic</t>
  </si>
  <si>
    <t>Iloja Street Olori Ijebu House Efon Alaaye</t>
  </si>
  <si>
    <t>ek Iloro Primary Health Clinic</t>
  </si>
  <si>
    <t>Iloro Street Opposite Oloja Igbajo House Efon Alaaye</t>
  </si>
  <si>
    <t>ek Ilugbeku Primary Health Clinic</t>
  </si>
  <si>
    <t>Ilugbeku Inisa Street Infront Of Cac Oke Igbala Efon Alaaye</t>
  </si>
  <si>
    <t xml:space="preserve">ek Idagba/Apare Ward </t>
  </si>
  <si>
    <t>ek Isaja Primary Health Clinic</t>
  </si>
  <si>
    <t>Isaja Street, Beside Okiki Hotel Efon Alaaye</t>
  </si>
  <si>
    <t>ek Ita-Ido Primary Health Clinic</t>
  </si>
  <si>
    <t>Ita-Ido Round About Efon</t>
  </si>
  <si>
    <t>ek Iwaji Primary Health Clinic</t>
  </si>
  <si>
    <t>Iwaji Street Along Ipole Iloro Road Efon Alaaye</t>
  </si>
  <si>
    <t>ek Obake Primary Health Clinic</t>
  </si>
  <si>
    <t>Ejigan Street Along Oni River Efon Alaaye</t>
  </si>
  <si>
    <t>Oniyo Street, Opposite Akinbanji Residential Efon Alaaye</t>
  </si>
  <si>
    <t>Surelere Street Behind Federal Road Safety Office Itawure Efon</t>
  </si>
  <si>
    <t>Aladua Village Along Okemesi Road</t>
  </si>
  <si>
    <t>Alagbamesan Area  Erinmo Road</t>
  </si>
  <si>
    <t>Along Ido Ile Ekiti</t>
  </si>
  <si>
    <t>N 7'41'13"</t>
  </si>
  <si>
    <t xml:space="preserve">Oba Ayetoro Along Erinmo Road </t>
  </si>
  <si>
    <t>ek Ekiti East Local Government Area</t>
  </si>
  <si>
    <t>ek Araromi Pimary Health Clinic</t>
  </si>
  <si>
    <t>Alapepe Street  Besides The Palace  Of Olaja Of Araromi  Oke Ekiti State</t>
  </si>
  <si>
    <t>ek Eda Primary Health Clinic</t>
  </si>
  <si>
    <t>Odooyi Street Araromi  Ugbeshi  Opposite Anglican Church Odooyi Araromi Ugbeshi Ekiti</t>
  </si>
  <si>
    <t>Odo Owo Street Ijero  Beside Ijero Town Hall Ijero  Omuo Ekiti</t>
  </si>
  <si>
    <t>Iro Street Opposite  St Anthony Primary School  Ilasa  Ekiti , Ekiti  State</t>
  </si>
  <si>
    <t>ek Ilisa Primary Health Care Centre</t>
  </si>
  <si>
    <t>Ilisa  Street Opposite Olomuo Place  Omuo  Ekiti</t>
  </si>
  <si>
    <t xml:space="preserve">Odo Uro Street Infont  Of St Mary Catholic Church Odo Uro Street  Iludofin  Omuo Ekiti </t>
  </si>
  <si>
    <t>Isaya Street Oppsite Isaya Market,Along Ikole Road  Ekiti State.</t>
  </si>
  <si>
    <t>Irare Street Beside  Methodist High School Isinbode Ekiti</t>
  </si>
  <si>
    <t>Kajola Street Iworo Quarters  Along  Isinbode Road Omuo Ekiti .</t>
  </si>
  <si>
    <t>ek Kota Primary Health Care Centre</t>
  </si>
  <si>
    <t>Boäºorunduro Street  Besides  Ince Officer  Kota Ekiti</t>
  </si>
  <si>
    <t>Surulere Street  Omuooke Behind Aud Primary School Omuo Oke Ekiti</t>
  </si>
  <si>
    <t>ek Ekiti East Local Government Staff Clinic</t>
  </si>
  <si>
    <t xml:space="preserve">Odo Ajo Street  Eda Ile Ekiti </t>
  </si>
  <si>
    <t>Ijeru Street  Opposite  Iku Oba Market , Beside St Lukes Primary School  Ikun/ Araromi Along  Ikole Road  Ekiti State</t>
  </si>
  <si>
    <t>Igoowa Street Ilasa Ekiti  Along  Ikole Ekiti  Road, Ekiti  State.</t>
  </si>
  <si>
    <t>Ilaro Street Beside St Andrew'S Anglican Primary School Isinbode Ekiti ,Ekiti State</t>
  </si>
  <si>
    <t>ek Omuo Oke Primary Health Care Centre</t>
  </si>
  <si>
    <t>Arufe Street Beside Christ Apostolic Church Arufe Street Omuo Oke Ekiti</t>
  </si>
  <si>
    <t>ek Ekiti South West Local Government Area</t>
  </si>
  <si>
    <t>ek Aaye Primary Health Clinic</t>
  </si>
  <si>
    <t>Iloro Street, Beside Aaye Community Town Hall</t>
  </si>
  <si>
    <t>Okeloye Street, Beside Saint John Primary School Ilawe Ekiti</t>
  </si>
  <si>
    <t>Oke Ode Along Ogotun Road</t>
  </si>
  <si>
    <t>Odo Ogba Street, Igbara Odo</t>
  </si>
  <si>
    <t>Adin Street, Beside Training School,Ilawe Ekiti</t>
  </si>
  <si>
    <t>ek Ilawe Primary Health Clinic</t>
  </si>
  <si>
    <t>Okeemo Street, Along Igede Road,Ilawe Ekiti, Beside United High School Ilawe Ekiti</t>
  </si>
  <si>
    <t>Irorin Street,Ilawe Ekiti</t>
  </si>
  <si>
    <t>Okemi Street, Ogotun Ekiti</t>
  </si>
  <si>
    <t>Ifakin Street, Ogotun Ekiti</t>
  </si>
  <si>
    <t>Oke Eria Street,Okebedo Ilawe Ekiti</t>
  </si>
  <si>
    <t>Idi Aagba Street,Okebedo,Ilawe Ekiti</t>
  </si>
  <si>
    <t>Bolorunduro Farm Settlement, Igbara Odo</t>
  </si>
  <si>
    <t>ek Edetedo Health Post</t>
  </si>
  <si>
    <t>Edetedo Farm Settlement, Ogotun.</t>
  </si>
  <si>
    <t>ek Igbara Odo Idebu Primary Health Care Centre</t>
  </si>
  <si>
    <t>Idebu Street, Along Ikogosi Road,Igbara Odo</t>
  </si>
  <si>
    <t>ek Okepa Health Post</t>
  </si>
  <si>
    <t>Okepa Street,Ilawe Ekiti</t>
  </si>
  <si>
    <t>ek Old Peoples Health Post</t>
  </si>
  <si>
    <t>Iro Street,Opposite Alawe Palace,Ilawe Ekiti</t>
  </si>
  <si>
    <t>ek Omuara Health Post</t>
  </si>
  <si>
    <t>Omuaran Farm Settlement, Ogotun</t>
  </si>
  <si>
    <t>Oshogbotedo Farm Settlement, Ogotun</t>
  </si>
  <si>
    <t>ek Olorioko Health Post</t>
  </si>
  <si>
    <t>Olorioko Farm Settlement, Ogotun</t>
  </si>
  <si>
    <t>ek Ekiti South West Local Government Staff Health Post</t>
  </si>
  <si>
    <t>Local Government Secretariat, Ilawe Ekiti</t>
  </si>
  <si>
    <t>ek Corpus Christi Health Post</t>
  </si>
  <si>
    <t>Along, Igbara Road Ilawe Ekiti</t>
  </si>
  <si>
    <t>ek Ekiti West Local Government Area</t>
  </si>
  <si>
    <t>ek Erijiyan A Primary Health Care Centre</t>
  </si>
  <si>
    <t>Erigiyan Primary Health Care Centre Igemo Street,Ekiti State.</t>
  </si>
  <si>
    <t>ek Erijiyan B Primary Health Care Centre</t>
  </si>
  <si>
    <t>Primary Health Care Centre Iwaro ,Erijiyan Ekiti.</t>
  </si>
  <si>
    <t>Erio  Primary Health Clinic Behind Central Mosque Oke Bola Street Ekiti.</t>
  </si>
  <si>
    <t>ek Ido Ile Primary Health Care Centre</t>
  </si>
  <si>
    <t>Primary Health Care Centre At Oroke Street Ido Ile Ekiti</t>
  </si>
  <si>
    <t>Ikogosi Primary Health Care Centre Behind Erekete Market.</t>
  </si>
  <si>
    <t>Ipole Iloro Primary Health Clinic At Inuta Street,Along Areta Water Fall.</t>
  </si>
  <si>
    <t>ek Iwaro Primary Health Care Centre</t>
  </si>
  <si>
    <t>Iwaro Street Aramoko</t>
  </si>
  <si>
    <t>ek Oke Oja Primary Health Clinic</t>
  </si>
  <si>
    <t>Oke Oja Primary Health Clinic Along Eriginyan Road Aramoko.</t>
  </si>
  <si>
    <t>ek Okemesi Primary Health Care Centre</t>
  </si>
  <si>
    <t>Primary Health Care Centre  At Odo Owo Street,Okemesi Ekiti</t>
  </si>
  <si>
    <t>Odo Obi Street Oke Imesi</t>
  </si>
  <si>
    <t>ek Oko Iro Health Post</t>
  </si>
  <si>
    <t>Beside Palace Oke Imesi</t>
  </si>
  <si>
    <t>ek Aba Osun Health Post</t>
  </si>
  <si>
    <t>ek Ajaye Health Post</t>
  </si>
  <si>
    <t>ek Ajebadmidele Health Post</t>
  </si>
  <si>
    <t>Ajebadele Settlement  Aramoko</t>
  </si>
  <si>
    <t>Ajindo Farm Settlement Along Koro Road Ekiti.</t>
  </si>
  <si>
    <t>Alafe Farm Settlement  ,Aramoko</t>
  </si>
  <si>
    <t>Alele Primary Health Clinic Besides Alele Market, Aramoko Ekiti</t>
  </si>
  <si>
    <t>Algon Primary Health Care Centre Opposite C.A.C School  Oke Oja,Aramoko Ekiti  State</t>
  </si>
  <si>
    <t>Asa Oriokuta Farm Settlement  Ikogosi</t>
  </si>
  <si>
    <t>ek Epirin Health Post</t>
  </si>
  <si>
    <t>Epirin Farm Settlement  Okemesi Ekiti</t>
  </si>
  <si>
    <t xml:space="preserve"> ek Erio Ward</t>
  </si>
  <si>
    <t>ek Erio Subeb Nursery and Primary Health Post</t>
  </si>
  <si>
    <t>ek Ido Ile Primary Health Clinic</t>
  </si>
  <si>
    <t>Ido Ile Primary Health Clinic Kajola Street.</t>
  </si>
  <si>
    <t>Ikogosi Primary Health Clinic At Oke Oji Street Ekiti.</t>
  </si>
  <si>
    <t>ek Ile Ona Primary Health Clinic</t>
  </si>
  <si>
    <t>Ile_Ona Farm Settlement  Aramoko</t>
  </si>
  <si>
    <t>ek Ipole Iloro Health Post</t>
  </si>
  <si>
    <t>Kajola Farm Settlement</t>
  </si>
  <si>
    <t>Ogburu Health Post Along Oketie Road Eriginyan Ekiti</t>
  </si>
  <si>
    <t>Surulere Odeyemi Farm Settlement  Aramoko Ekiti</t>
  </si>
  <si>
    <t>ek Emure Local Government Area</t>
  </si>
  <si>
    <t>ek Ariyasi Primary Health Centre</t>
  </si>
  <si>
    <t>Ariyasi,Along Eporo Road,Emure Ekiti</t>
  </si>
  <si>
    <t>ek Eporo Primary Health Clinic</t>
  </si>
  <si>
    <t>Okeaya Street, Eporo Ekiti</t>
  </si>
  <si>
    <t>ek Ibeji-Shittu Primary Health Clinic</t>
  </si>
  <si>
    <t>Ibeji-Shittu Community</t>
  </si>
  <si>
    <t>ek Idamudu Primary Health Clinic</t>
  </si>
  <si>
    <t>Idamudu Street, Primary Health Center Emure</t>
  </si>
  <si>
    <t>ek Odo-Emure Primary Health Clinic</t>
  </si>
  <si>
    <t>Odo-Emure, Health Center Emure Ekiti</t>
  </si>
  <si>
    <t>ek Ogbontioro Primary Health Clinic</t>
  </si>
  <si>
    <t>Ogbontioro, Along Model Secondary School,Emure Ekiti</t>
  </si>
  <si>
    <t>ek Oke Emure Primary Health Centre</t>
  </si>
  <si>
    <t>Old Ise Road Emure Ekiti</t>
  </si>
  <si>
    <t xml:space="preserve"> Owode Ose</t>
  </si>
  <si>
    <t>ek Okeseri Primary Health Clinic</t>
  </si>
  <si>
    <t>Okeseri Community</t>
  </si>
  <si>
    <t>ek Owode Primary Health Clinic</t>
  </si>
  <si>
    <t>Along Ikare Road Owode, Emure Ekiti</t>
  </si>
  <si>
    <t>ek Sasere Primary Health Clinic</t>
  </si>
  <si>
    <t>Sarere Basic Health Clinic Community</t>
  </si>
  <si>
    <t>Odo Emure Primary Health Care Centre</t>
  </si>
  <si>
    <t>Odo-Emure Street, Along Ikare Road Emure Ekiti</t>
  </si>
  <si>
    <t>ek Alapoto Primary Health Clinic</t>
  </si>
  <si>
    <t>Alapoto Community</t>
  </si>
  <si>
    <t>ek Anaye Primary Health Clinic</t>
  </si>
  <si>
    <t>Anaye Community</t>
  </si>
  <si>
    <t>Oge Primary Health Clinic</t>
  </si>
  <si>
    <t>Oge Community</t>
  </si>
  <si>
    <t>ek Ido-Osi Local Government Area</t>
  </si>
  <si>
    <t>Otun Road Ayetoro</t>
  </si>
  <si>
    <t>ek Ayetoro(Okeweta) Primary Health Care Centre</t>
  </si>
  <si>
    <t>Okeweta Street Usi Road</t>
  </si>
  <si>
    <t>Ayegunle Street Usi Road  ( Sharp Corner) Ido</t>
  </si>
  <si>
    <t>Oju Oja Street  Ido</t>
  </si>
  <si>
    <t>Orin Junction Ilogbe Ifaki</t>
  </si>
  <si>
    <t>Esure Road Beside Police Station</t>
  </si>
  <si>
    <t>Fabunmi Road Ifisin</t>
  </si>
  <si>
    <t>ek Ilogbo Primary Health Care Centre, Surulere</t>
  </si>
  <si>
    <t>Surulere Street Off Usi Road Ilogbo</t>
  </si>
  <si>
    <t>Iwoye Street Ido Road</t>
  </si>
  <si>
    <t>ek Osi Primary Health Care Centre</t>
  </si>
  <si>
    <t>Iludi Street  Along Igbole Road</t>
  </si>
  <si>
    <t>Odo Ogun Street Irede</t>
  </si>
  <si>
    <t>Odo Ode Street Aaye Ekiti</t>
  </si>
  <si>
    <t xml:space="preserve">Owaroye Street Along Osi Roadhouse </t>
  </si>
  <si>
    <t>ek Ilogbo Oke Ayo Primary Health Care Centre</t>
  </si>
  <si>
    <t>Oke Ayo Street Ilogbo</t>
  </si>
  <si>
    <t>Temidire Off Irokora Road</t>
  </si>
  <si>
    <t>ek Usi ALGON Primary Health Care Centre</t>
  </si>
  <si>
    <t>Ewu Road Beside Federal Science Technical College</t>
  </si>
  <si>
    <t>Temidire Street Usi</t>
  </si>
  <si>
    <t>Back Of Afin Oke Ora</t>
  </si>
  <si>
    <t>ek Ijero Ekiti Local Government Area</t>
  </si>
  <si>
    <t>ek Ayegunle Primary Health Clinic</t>
  </si>
  <si>
    <t>No 1, Fiditi Street, Opposite Saint John Anglican Primary School, Ayegunle Ekiti</t>
  </si>
  <si>
    <t xml:space="preserve">Ejiyan </t>
  </si>
  <si>
    <t>Opposite Comprehensive High School, Along Temidire Ekiti Road, Ijurin Ekiti</t>
  </si>
  <si>
    <t>Oke-Oja, Iwaro Street, Opposite Saint Peter Anglican Primary School, Ikoro Ekiti</t>
  </si>
  <si>
    <t>Isokun Street, Beside Dr Olubodun Building, Ipoti Ekiti</t>
  </si>
  <si>
    <t>ek Odo Ese Primary Health Care Centre</t>
  </si>
  <si>
    <t>Odo Ese Street, Beside Folayan Ogunsola Filling Station, Ijero Ekiti</t>
  </si>
  <si>
    <t>Aleja Street,Along Ipoti Road, Odo Owa</t>
  </si>
  <si>
    <t>ek Odo Oye Primary Health Centre ,Ijero Ekiti</t>
  </si>
  <si>
    <t>Odo Oye Street, Along Cac Grammar School, Ijero Ekiti</t>
  </si>
  <si>
    <t>Ojuoro Street, Adjacent High Court Of Justice, Ijero Ekiti</t>
  </si>
  <si>
    <t xml:space="preserve">ek Temidire </t>
  </si>
  <si>
    <t>Odi-Olowo Street, Adjacent King Of Temidire House, Temidire Ekiti</t>
  </si>
  <si>
    <t>ek Ajeje Primary Health Clinic</t>
  </si>
  <si>
    <t>No 2, Oyinyo Village, Ajeje</t>
  </si>
  <si>
    <t>Temidire Street , Along Awo Ekiti Road, Ara Ekiti</t>
  </si>
  <si>
    <t>Odo Osun Street, Iropora Ekiti Road, Araromi Ekiti</t>
  </si>
  <si>
    <t xml:space="preserve">saloro </t>
  </si>
  <si>
    <t>ek Soso Arapate Primary Health Clinic</t>
  </si>
  <si>
    <t xml:space="preserve">Ikoro </t>
  </si>
  <si>
    <t>7.8255.0672</t>
  </si>
  <si>
    <t>ek Health Post(SSH)</t>
  </si>
  <si>
    <t xml:space="preserve">Ijero </t>
  </si>
  <si>
    <t>Beside Lilly Estate,Okemesi Road, Ikoro Ekiti</t>
  </si>
  <si>
    <t>Oke-Padi Street, Ilukuno</t>
  </si>
  <si>
    <t>ek Irapa Primary Health Clinic</t>
  </si>
  <si>
    <t>Adedeji Adelabu Village, Irapa Olabimpe, Ologbodudu, Ajeje Road, Irapa Village</t>
  </si>
  <si>
    <t>Odi-Olowo Street, Beside Saint Michael Catholic Church,Iroko Ekiti</t>
  </si>
  <si>
    <t>ek Isalu Primary Health Clinic</t>
  </si>
  <si>
    <t>Isalu Street , Beside Redeem Christian Church, Rehoboth Mega Zone Iloro Ekiti</t>
  </si>
  <si>
    <t>ek Iwaro Primary Health Clinic</t>
  </si>
  <si>
    <t>Iwaro Street, Beside Seventh Day Adventist Church 2, Ipoti Ekiti</t>
  </si>
  <si>
    <t>ek Oke-Odi Primary Health Clinic, Iloro Ekiti</t>
  </si>
  <si>
    <t>Oke Owa Street, Adjacent Saint Luke Cac Primary School, Iloro Ekiti</t>
  </si>
  <si>
    <t>ek Oke-Oro Primary Health Clinic</t>
  </si>
  <si>
    <t>Ayegbajeje Street, Beside Oke-Oro /Iroko Comprehensive High School, Oke-Oro Ekiti</t>
  </si>
  <si>
    <t>No 1, Orita Ologbodudu ,Ajeje Village Road, Ologbodudu</t>
  </si>
  <si>
    <t>ek Ikere Local Government Area</t>
  </si>
  <si>
    <t>Opposite Old Police Station, Afao, Ikere, Ekiti State</t>
  </si>
  <si>
    <t>ek Agbado/Oyo Primary Health Clinic</t>
  </si>
  <si>
    <t>Opposite Toprank Guest House, University Road, Anaye, Ikere, Ekiti State</t>
  </si>
  <si>
    <t>Beside Old Agric Office, Are/Araromi, Ikere, Ekiti State</t>
  </si>
  <si>
    <t>ek Atiba Primary Health Care Centre</t>
  </si>
  <si>
    <t>Behind Ogoga Palace, Atiba, Ikere, Ekiti State</t>
  </si>
  <si>
    <t>Opposite Happy Mama Hotel, Idemo, Ikere</t>
  </si>
  <si>
    <t>ek Odose Health Post</t>
  </si>
  <si>
    <t>Opposite Holy Ghost Primary School, Along Moshood Road, Ikere, Ekiti State</t>
  </si>
  <si>
    <t>Beside St. Thomas'S Primary School, Igbo Olosunta, Ijoka Street , Odo-Oja, Ikere, Ekiti State</t>
  </si>
  <si>
    <t>Opposite Access Bank, Oke Osun, Ikere, Ekiti State</t>
  </si>
  <si>
    <t>ek Okekere Primary Health Clinic</t>
  </si>
  <si>
    <t>Beside Christ Apostolic Church, Oke Igbala, Ikere, Ekiti State</t>
  </si>
  <si>
    <t>Inside L.A Pilot Nursery And Primary School,Anaye, Ikere, Ekiti State</t>
  </si>
  <si>
    <t>ek Ugele Primary Health Clinic</t>
  </si>
  <si>
    <t>Opposite Oluyede'S House, Odo Ugele, Off Palace Road, Ikere, Ekiti State</t>
  </si>
  <si>
    <t>Adjacent The African Apostolic Church, Odo-Oro Street, Afao Quarters, Ikere,Ekiti State</t>
  </si>
  <si>
    <t>ek Ikere Local Government Staff Clinic</t>
  </si>
  <si>
    <t>Ikere Local Government Office, Along Moshood Road, Ikere, Ekiti State</t>
  </si>
  <si>
    <t>ek Ikoyi Health Post</t>
  </si>
  <si>
    <t>Beside St. Joseph Primary School, Along Ijare Road, Ikoyi, Ikere, Ekiti State</t>
  </si>
  <si>
    <t>ek Ilupeju Health Post</t>
  </si>
  <si>
    <t>Opposite Gbemisola House, Ilupeju, Off Ado Road, Ikere, Ekiti State</t>
  </si>
  <si>
    <t>ek Ilutitun Primary Health Care Centre</t>
  </si>
  <si>
    <t>Olute Street, Opposite Christ Apostolic Church, Oke-Iyanu, Ilutitun, Off Ado Road, Ikere, Ekiti State</t>
  </si>
  <si>
    <t>ek Oke Osun 2 Health Post</t>
  </si>
  <si>
    <t>Beside Community School, Ogo Oluwa, Oke Osun, Ikere, Ekiti State</t>
  </si>
  <si>
    <t>Obasanjo Estate, Adjacent Civil Defence Office, Fagbohun, Ikere, Ekiti State</t>
  </si>
  <si>
    <t>Inside LGA area Ikere Ekiti</t>
  </si>
  <si>
    <t>ek Ikole Local Government Area</t>
  </si>
  <si>
    <t>Odo Street,Ara Ikole Ekiti</t>
  </si>
  <si>
    <t>ek Arabire Primary Health Clinic, Odo Ayedun</t>
  </si>
  <si>
    <t>Aloke Road,Odo Ayedun Ekiti</t>
  </si>
  <si>
    <t>ek Asin Primary Health Care Centre</t>
  </si>
  <si>
    <t>Idofin Stret,Asin Ekiti</t>
  </si>
  <si>
    <t>Inside Ayebode Market, Ayebode Ekiti</t>
  </si>
  <si>
    <t>ek Esun Primary Health Clinic</t>
  </si>
  <si>
    <t>Iloda Street,Esun Ekiti</t>
  </si>
  <si>
    <t>ek Fatunla Primary Health Clinic, Fatunla Ijesa Isu</t>
  </si>
  <si>
    <t>Opposite Community Primary School,Along Ilu Omooba Road, Fatunla,Ijesa Isu Ekiti.</t>
  </si>
  <si>
    <t>Oke Ope Street, Ijesa Isu Ekiti</t>
  </si>
  <si>
    <t>Eleyowo Market,Orin Odo,Ikole</t>
  </si>
  <si>
    <t>Ilegure Street,Ikole Ekiti</t>
  </si>
  <si>
    <t>Beside Onikoyi Palace Ikoyi, Ikole Ekiti</t>
  </si>
  <si>
    <t>ipao</t>
  </si>
  <si>
    <t>irele</t>
  </si>
  <si>
    <t xml:space="preserve">itapaji </t>
  </si>
  <si>
    <t xml:space="preserve"> </t>
  </si>
  <si>
    <t xml:space="preserve">iyemero </t>
  </si>
  <si>
    <t>ek Odo Ayedun Primary Health Care Centre</t>
  </si>
  <si>
    <t xml:space="preserve">Odo Ayedun </t>
  </si>
  <si>
    <t>oke ako</t>
  </si>
  <si>
    <t>Olawumi Falodun Road,Odo Oro</t>
  </si>
  <si>
    <t>ek Oke Ako Primary Health Clinic</t>
  </si>
  <si>
    <t>ek Oke Ayedun Primary Health Clinic</t>
  </si>
  <si>
    <t>Ilisin Street, Oke Ayedun</t>
  </si>
  <si>
    <t>ek Otunja Primary Health Care Centre</t>
  </si>
  <si>
    <t>Ijisun Street,Otunja,Ikole</t>
  </si>
  <si>
    <t>New Amoro Palace Road, Temidire,Ikole</t>
  </si>
  <si>
    <t>ek Usin Primary Health Clinic</t>
  </si>
  <si>
    <t>Ifetedo Street,Usin</t>
  </si>
  <si>
    <t>ek Ilejemeje Local Government Area</t>
  </si>
  <si>
    <t>ek Eda-Oniyo Primary Health Care Centre</t>
  </si>
  <si>
    <t>Araromi Street Along Iludun Road Eda-Oniyo  Ekiti</t>
  </si>
  <si>
    <t>Elim Street Along Obo Ayegunle Road Opposite Christ Apostolic School</t>
  </si>
  <si>
    <t>Temidire Street  Behind Christ Apostolic Church Ewu</t>
  </si>
  <si>
    <t>Araromi Street Along Iye Road Ijesamodu Ekiti</t>
  </si>
  <si>
    <t>ek Ilefon Primary Health Care Centre</t>
  </si>
  <si>
    <t>Ojumorin Along Ewu Road Iye</t>
  </si>
  <si>
    <t>ek Ilejemeje Local Government Staff Clinic</t>
  </si>
  <si>
    <t>Obo-Ayegunle Road Opposite Local Government Secretariat  Eda Oniyo Ekiti</t>
  </si>
  <si>
    <t>Araromi Street Beside Owa Palace Iludun Ekiti</t>
  </si>
  <si>
    <t>Igbede Street Along Iludun Road</t>
  </si>
  <si>
    <t>Ireakari Street Beside Saw Mail</t>
  </si>
  <si>
    <t>Imose Street After Saw Mail Isapa Iye</t>
  </si>
  <si>
    <t>ek Oke Iye Primary Health Care Centre</t>
  </si>
  <si>
    <t>Ayeremi Street Along Eda Road Iye</t>
  </si>
  <si>
    <t>Oke Okin  Street Along Isan Road Iludun</t>
  </si>
  <si>
    <t>ek Oke Omu Primary Health Care Centre</t>
  </si>
  <si>
    <t>Oke Omu Street Along Ayetoro Road Ewu Ekiti</t>
  </si>
  <si>
    <t>ek Ire/Ife Government Area</t>
  </si>
  <si>
    <t>ek Aaye Igede Primary Health Clinic</t>
  </si>
  <si>
    <t>Aaye Basic Health Center Aaye Street Igede B</t>
  </si>
  <si>
    <t>Adeomi Basic Health Clinic Along Igede Road Iyin Ekiti</t>
  </si>
  <si>
    <t>Afao Comprehensive Health Clinic Odo De Road Afao Ekiti</t>
  </si>
  <si>
    <t>ek Araromi Obo Primary Health Clinic</t>
  </si>
  <si>
    <t>Araromi Obo Primary Health Clinic Odo Araromi Street Araromi  Obo Ekiti</t>
  </si>
  <si>
    <t>ek Are Primary Health Clinic</t>
  </si>
  <si>
    <t>Are Comprehensive Health Center Ayegule Street Are Ekiti</t>
  </si>
  <si>
    <t>Aroto Primary Health Clinc Aroto Street Iyin Ekiti</t>
  </si>
  <si>
    <t>Awo Primary Health Clinic Odi Olowo Street Awo</t>
  </si>
  <si>
    <t>Esure Primary Health Clinic Temidire Esure Ekiti</t>
  </si>
  <si>
    <t>Eyio Primary Health Clinic Odo Iloro Street Eyio Ekiti</t>
  </si>
  <si>
    <t>Ibedoyoin Health Post Ibedoyoin Street Iyin Ekiti</t>
  </si>
  <si>
    <t>Ifesowapo Health Post Besides Ifesowapo Community Primary School Ifesowapo Iyin Ekiti</t>
  </si>
  <si>
    <t>ek Orun  Igbemo Health Post</t>
  </si>
  <si>
    <t>Oke Ode Street Orun , Igbemo Ekiti</t>
  </si>
  <si>
    <t>OKE AYO, OFF ARE ROAD, IWOROKO EKITI</t>
  </si>
  <si>
    <t>Health Post Oke Ode Street Orun Igbemo Ekiti</t>
  </si>
  <si>
    <t>Primary Health Care Centre Awo Road Beside Local Government Igede Ekiti</t>
  </si>
  <si>
    <t>Ilamoye Primary Health Clinic Ilamoye Igede Ekiti</t>
  </si>
  <si>
    <t>Iro Primary Health Clinic Iro Street Iyin Ekiti</t>
  </si>
  <si>
    <t>Iropora Primary Health Clinic Odo Olowo Street Awo Iropora Ekiti</t>
  </si>
  <si>
    <t xml:space="preserve">Oke Ayo, Off Are Road, Iworoko Ekiti </t>
  </si>
  <si>
    <t>Okelawe Primary Health Clinic Olusesi Street Okelawe Iyin Ekiti</t>
  </si>
  <si>
    <t>Oketoro Primary Health Clinic No 2 Oketoro Street Iyin Ekiti</t>
  </si>
  <si>
    <t>ek Ise/Orun Local Government Area</t>
  </si>
  <si>
    <t>Opposite Saints John Primary School Afolu, Ise Ekiti</t>
  </si>
  <si>
    <t>Behind Idi Osan Obada, Ikere Road Ise-Ekiti</t>
  </si>
  <si>
    <t>Oke Ola Street, Ajegunle Community, Ise-Ekiti</t>
  </si>
  <si>
    <t>Erinwa Street,Adjacent Saints Stephen Anglican Church Off Ikere Road Ise Ekiti</t>
  </si>
  <si>
    <t>ek Igbira Ese Primary Health Clinic</t>
  </si>
  <si>
    <t>Along Grand Joy Hotel, Egbira Ese Community, Ise Ekiti</t>
  </si>
  <si>
    <t>Kajola Street, Off Ijan Road Ise Ekiti</t>
  </si>
  <si>
    <t>Beside Community Nursery And Primary School, Isanlu Quarters Obada Ise Ekiti</t>
  </si>
  <si>
    <t>Odole, Camp Off Ijan Road Ise Ekiti</t>
  </si>
  <si>
    <t>ek Odose Ward I</t>
  </si>
  <si>
    <t>ek Odose I Primary Health Clinic</t>
  </si>
  <si>
    <t>Uso Road, Opposite Olorunkemi Fuel Station Along Local Government Secretariat, Odo Ise,  Ise Ekiti</t>
  </si>
  <si>
    <t>Opposite Saints Andrew Primary School Erinmope, Ogbese, Ise Ekiti</t>
  </si>
  <si>
    <t>ek Odose Ward II</t>
  </si>
  <si>
    <t>Behind Saints Mark Anglican Odo Ise, Ise Ekiti</t>
  </si>
  <si>
    <t>ek Olele Model Primary Health Clinic</t>
  </si>
  <si>
    <t>Erinwa Quarters, Along Ikere Road Ise Ekiti</t>
  </si>
  <si>
    <t>Olele Quarters Along Kuti Church. Ise Ekiti</t>
  </si>
  <si>
    <t>Behind Saints Paul, Ogbon Tuntun Street, Oraye Quarters Ise Ekiti</t>
  </si>
  <si>
    <t>ek Orun 1 Primary Health Clinic</t>
  </si>
  <si>
    <t>Ilemo Street, Opposite Community Grammar School Old Road, Orun Ekiti</t>
  </si>
  <si>
    <t>Ologbonyo, Street, Before Ologbonyo Church Orun Ekiti</t>
  </si>
  <si>
    <t>Temidire Abalore,Along Ijan Road Ise- Ekiti, Ekiti State</t>
  </si>
  <si>
    <t>Okeoniyo Street along, Ijan RD</t>
  </si>
  <si>
    <t>ek Moba Local Government Area</t>
  </si>
  <si>
    <t>ek Aaye oja Primary Health Clinic</t>
  </si>
  <si>
    <t>Ilegosi Street Along Aayeoja Road</t>
  </si>
  <si>
    <t>Ele- Epe Opposite Local Govement Authority Primary School Epe Ekiti</t>
  </si>
  <si>
    <t>ek Erinmope ALGON Primary Health Clinic</t>
  </si>
  <si>
    <t>Beside Erinmope High School Along Otun Road</t>
  </si>
  <si>
    <t>ek Erinmope Primary Health Clinic</t>
  </si>
  <si>
    <t>Ibido Street Along Odo-Owa Road Erinmope Ekiti</t>
  </si>
  <si>
    <t>Along Aayegbami Street Igogo</t>
  </si>
  <si>
    <t>Ile Odo Street Along Ikun Road</t>
  </si>
  <si>
    <t>ek Ikun Health Post</t>
  </si>
  <si>
    <t>Opposite Anglican Church Owode Street Ikun Ekiti</t>
  </si>
  <si>
    <t>ek Ikun Ward II</t>
  </si>
  <si>
    <t>Araromi Street Along Etan Road Ikun.</t>
  </si>
  <si>
    <t>Isale Aro Street Ira Primary Health Care Centre Ekiti</t>
  </si>
  <si>
    <t>Oke Idofin Street Irare Ekiti</t>
  </si>
  <si>
    <t>Primary Health Care Centre Along Osan Road</t>
  </si>
  <si>
    <t>Along Aayetoro Road</t>
  </si>
  <si>
    <t>ek Orinsunmibare Health Post</t>
  </si>
  <si>
    <t>Orinsunbare Street</t>
  </si>
  <si>
    <t>Along Isale Ola Street Osan Ekiti</t>
  </si>
  <si>
    <t>Primary Health Clinic Ilesi Street Osun Ekiti</t>
  </si>
  <si>
    <t>ek Otun 2 Primary Health Clinic</t>
  </si>
  <si>
    <t>Primary Health Clinic Along Iro/Ira Road Otun Ekiti</t>
  </si>
  <si>
    <t>ek Otun Primary Health Care Centre</t>
  </si>
  <si>
    <t>Odo Oja Street Otun Ekiti</t>
  </si>
  <si>
    <t>ek Otun Primary Health Clinic</t>
  </si>
  <si>
    <t>Oke Epe Street Along General Hospital Road Otun Ekiti</t>
  </si>
  <si>
    <t>ek Oye Local Government Area</t>
  </si>
  <si>
    <t>Ejigbo Street Along Oye Road, Ayede Ekiti.</t>
  </si>
  <si>
    <t>Off Oye Road, Ayegbaju Ekiti</t>
  </si>
  <si>
    <t>ek Ijelu Primary Health Clinc</t>
  </si>
  <si>
    <t>Ijelu Ekiti</t>
  </si>
  <si>
    <t xml:space="preserve">Ilade Street,Along Ayede-Isan Road, Ilafon Ekiti </t>
  </si>
  <si>
    <t>Ilemeso Ekiti</t>
  </si>
  <si>
    <t xml:space="preserve">Esinkun Street, Along Oye Road Ilupeju Ekiti </t>
  </si>
  <si>
    <t xml:space="preserve">Apata Aje Street, Beside Omiye Microfinance Bank, Ilupeju Ekiti </t>
  </si>
  <si>
    <t xml:space="preserve">Ara Street,Imojo Ekiti </t>
  </si>
  <si>
    <t xml:space="preserve">Araromi Street Off Igbemon Road Ire Ekiti </t>
  </si>
  <si>
    <t>Ilegbomo Street, Opposite Palace Ire Ekiti</t>
  </si>
  <si>
    <t xml:space="preserve">Oke-Isan Street,Isan Ekiti </t>
  </si>
  <si>
    <t xml:space="preserve">Ijemu Street,Itaji Ekiti </t>
  </si>
  <si>
    <t>Egbe Street Itapa Ekiti</t>
  </si>
  <si>
    <t>ek Oloje Primary Health Clinic</t>
  </si>
  <si>
    <t xml:space="preserve">I Demo Street, Oloje Ekiti </t>
  </si>
  <si>
    <t>Omu odo Ekiti</t>
  </si>
  <si>
    <t>Omu Oke Ekiti</t>
  </si>
  <si>
    <t>ek Orisunbare Primary Health Clinic</t>
  </si>
  <si>
    <t xml:space="preserve">Orisunmibare Farm Settlement, Itaji/Ayede, Oye Ekiti </t>
  </si>
  <si>
    <t>Ikole Road, Opposite Anglican Church, Osin Ekiti</t>
  </si>
  <si>
    <t xml:space="preserve">Odofin Street, Beside Road Safety Office, Oye Ekiti </t>
  </si>
  <si>
    <t>Egbe Quarters Oye Ekiti</t>
  </si>
  <si>
    <t xml:space="preserve">Total </t>
  </si>
  <si>
    <t xml:space="preserve">Grand Total </t>
  </si>
  <si>
    <t>Nurses/Midwives</t>
  </si>
  <si>
    <t>Cadre</t>
  </si>
  <si>
    <t xml:space="preserve">Year </t>
  </si>
  <si>
    <t xml:space="preserve">Recruit Total </t>
  </si>
  <si>
    <t xml:space="preserve">Workforce Cost </t>
  </si>
  <si>
    <t>Number of staff required</t>
  </si>
  <si>
    <t>Gaps Minimum Staff Required</t>
  </si>
  <si>
    <t>HP (Health Post)</t>
  </si>
  <si>
    <t>Facility Types</t>
  </si>
  <si>
    <t xml:space="preserve">Number of Facility </t>
  </si>
  <si>
    <t xml:space="preserve">LGHA  </t>
  </si>
  <si>
    <t>Total</t>
  </si>
  <si>
    <t>BEmONC  PHC</t>
  </si>
  <si>
    <t>Gaps Remaining</t>
  </si>
  <si>
    <t xml:space="preserve">       2028         Increment Cost</t>
  </si>
  <si>
    <t xml:space="preserve">        2027      Incremental  Cost</t>
  </si>
  <si>
    <t xml:space="preserve">          2026       Incremental Cost</t>
  </si>
  <si>
    <t>Costing and Budget_Ek PHC Health Workers</t>
  </si>
  <si>
    <t>Doctors</t>
  </si>
  <si>
    <t>Total Staff</t>
  </si>
  <si>
    <t>Attriction</t>
  </si>
  <si>
    <t>MEDICAL RECORDS ASST</t>
  </si>
  <si>
    <t>ek Oniyo Algon Primary Health Clinic</t>
  </si>
  <si>
    <t>Aba Osun Health Post</t>
  </si>
  <si>
    <t>Ajaye Farm Settlement Along Igede Road.</t>
  </si>
  <si>
    <t>Erio Subeb Nursery And Primary Health Post Beside Olorunsogo Street Along Ilesa Road.</t>
  </si>
  <si>
    <t>Ipole Iloro Health Post Opposite Palace</t>
  </si>
  <si>
    <t>ek Baba Orioke Health Post</t>
  </si>
  <si>
    <t xml:space="preserve">ODO OWA </t>
  </si>
  <si>
    <t>ek Odo Oro ALGON Primary Health Care Centre</t>
  </si>
  <si>
    <t>ek Ire/Ife Local Government Area</t>
  </si>
  <si>
    <t>Ekiti East</t>
  </si>
  <si>
    <t>Ekiti S west</t>
  </si>
  <si>
    <t>Ekiti West</t>
  </si>
  <si>
    <t>Ido Osi</t>
  </si>
  <si>
    <t>Ise Orun</t>
  </si>
  <si>
    <t>PHCC (Primary Health Care Centre)</t>
  </si>
  <si>
    <t>PHC  ( Primary Health Clinic)</t>
  </si>
  <si>
    <t xml:space="preserve">          2025       Incremental Cost</t>
  </si>
  <si>
    <t>Recruiment Target Year 2028 (20%)</t>
  </si>
  <si>
    <t>Recruiment Target Year 2027 (25%)</t>
  </si>
  <si>
    <t>Number of staff available (per PHCF)</t>
  </si>
  <si>
    <t xml:space="preserve">Average per Monthly </t>
  </si>
  <si>
    <t>Retired</t>
  </si>
  <si>
    <r>
      <t>N7</t>
    </r>
    <r>
      <rPr>
        <sz val="9"/>
        <rFont val="Garamond"/>
        <family val="1"/>
      </rPr>
      <t>°</t>
    </r>
    <r>
      <rPr>
        <sz val="9"/>
        <rFont val="Calibri"/>
        <family val="2"/>
      </rPr>
      <t>28'35''</t>
    </r>
  </si>
  <si>
    <t>Year</t>
  </si>
  <si>
    <t>Total Number Retiree</t>
  </si>
  <si>
    <t xml:space="preserve">Four Years Forecasting </t>
  </si>
  <si>
    <t>Recruiment Target Year 2025  (15%)</t>
  </si>
  <si>
    <t xml:space="preserve">Summary of Total Cost </t>
  </si>
  <si>
    <t>Standard Requirement (MSP)</t>
  </si>
  <si>
    <t>Health Information Officers</t>
  </si>
  <si>
    <t xml:space="preserve">Recruitment  Plan </t>
  </si>
  <si>
    <t>Gap</t>
  </si>
  <si>
    <t>Ek_PHC_Gaps Analysis and Recruitment Plan</t>
  </si>
  <si>
    <t>Recruiment Target Year 2026   (40%)</t>
  </si>
  <si>
    <t>Community Health Officers</t>
  </si>
  <si>
    <t xml:space="preserve">Community Health Extension Workers </t>
  </si>
  <si>
    <t>Junior Community Health Extension Workers</t>
  </si>
  <si>
    <t>Pharmacy Technicians</t>
  </si>
  <si>
    <t>Medical Laboratory Technicians</t>
  </si>
  <si>
    <t>Health Assistants</t>
  </si>
  <si>
    <t>Health Attendants</t>
  </si>
  <si>
    <t>Security Personnels</t>
  </si>
  <si>
    <t>Medical Laboratory Scientists</t>
  </si>
  <si>
    <t>Incremental Staff Cost 2025-2028</t>
  </si>
  <si>
    <t>FACILITIES ANAYSIS AS AT February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</si>
</sst>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0.0"/>
    <numFmt numFmtId="165" formatCode="_-* #,##0.00_-;\-* #,##0.00_-;_-* &quot;-&quot;??_-;_-@_-"/>
  </numFmts>
  <fonts count="30" x14ac:knownFonts="1"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</font>
    <font>
      <sz val="11"/>
      <name val="Aptos Narrow"/>
      <family val="2"/>
    </font>
    <font>
      <sz val="11"/>
      <color rgb="FFFF0000"/>
      <name val="Calibri"/>
      <family val="2"/>
    </font>
    <font>
      <sz val="8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1"/>
      <color rgb="FF000000"/>
      <name val="Segoe UI"/>
      <family val="2"/>
    </font>
    <font>
      <sz val="9"/>
      <name val="Calibri"/>
      <family val="2"/>
    </font>
    <font>
      <b/>
      <sz val="9"/>
      <name val="Calibri"/>
      <family val="2"/>
    </font>
    <font>
      <sz val="9"/>
      <color rgb="FF000000"/>
      <name val="Calibri"/>
      <family val="2"/>
    </font>
    <font>
      <sz val="9"/>
      <name val="Aptos Narrow"/>
      <family val="2"/>
    </font>
    <font>
      <sz val="9"/>
      <name val="Calibri"/>
      <family val="2"/>
      <scheme val="minor"/>
    </font>
    <font>
      <sz val="9"/>
      <color rgb="FF000000"/>
      <name val="Aptos Narrow"/>
      <family val="2"/>
    </font>
    <font>
      <sz val="9"/>
      <name val="Garamond"/>
      <family val="1"/>
    </font>
    <font>
      <b/>
      <sz val="11"/>
      <name val="Arial Black"/>
      <family val="2"/>
    </font>
    <font>
      <sz val="11"/>
      <name val="Arial Black"/>
      <family val="2"/>
    </font>
    <font>
      <b/>
      <sz val="11"/>
      <color theme="1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6">
    <xf numFmtId="0" fontId="0" fillId="0" borderId="0">
      <alignment vertical="center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10" fillId="0" borderId="0">
      <protection locked="0"/>
    </xf>
    <xf numFmtId="0" fontId="7" fillId="0" borderId="0">
      <protection locked="0"/>
    </xf>
    <xf numFmtId="0" fontId="10" fillId="0" borderId="0">
      <protection locked="0"/>
    </xf>
    <xf numFmtId="0" fontId="11" fillId="0" borderId="0"/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8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9" fillId="0" borderId="0"/>
    <xf numFmtId="0" fontId="8" fillId="0" borderId="0">
      <protection locked="0"/>
    </xf>
    <xf numFmtId="0" fontId="7" fillId="0" borderId="0">
      <alignment vertical="center"/>
    </xf>
    <xf numFmtId="0" fontId="10" fillId="0" borderId="1">
      <protection locked="0"/>
    </xf>
    <xf numFmtId="0" fontId="6" fillId="0" borderId="0"/>
    <xf numFmtId="0" fontId="13" fillId="0" borderId="0">
      <alignment vertical="center"/>
    </xf>
    <xf numFmtId="0" fontId="6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</cellStyleXfs>
  <cellXfs count="122">
    <xf numFmtId="0" fontId="0" fillId="0" borderId="0" xfId="0">
      <alignment vertical="center"/>
    </xf>
    <xf numFmtId="0" fontId="0" fillId="0" borderId="1" xfId="0" applyBorder="1">
      <alignment vertical="center"/>
    </xf>
    <xf numFmtId="0" fontId="12" fillId="0" borderId="1" xfId="0" applyFont="1" applyBorder="1">
      <alignment vertical="center"/>
    </xf>
    <xf numFmtId="0" fontId="12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6" fillId="0" borderId="1" xfId="0" applyFont="1" applyBorder="1">
      <alignment vertical="center"/>
    </xf>
    <xf numFmtId="0" fontId="18" fillId="0" borderId="0" xfId="34" applyFont="1"/>
    <xf numFmtId="0" fontId="18" fillId="0" borderId="0" xfId="34" applyFont="1" applyAlignment="1">
      <alignment textRotation="90"/>
    </xf>
    <xf numFmtId="0" fontId="18" fillId="0" borderId="0" xfId="34" applyFont="1" applyAlignment="1">
      <alignment vertical="center"/>
    </xf>
    <xf numFmtId="0" fontId="17" fillId="0" borderId="0" xfId="34" applyFont="1"/>
    <xf numFmtId="0" fontId="17" fillId="0" borderId="0" xfId="34" applyFont="1" applyAlignment="1">
      <alignment vertical="center"/>
    </xf>
    <xf numFmtId="0" fontId="18" fillId="0" borderId="0" xfId="34" applyFont="1" applyAlignment="1">
      <alignment wrapText="1"/>
    </xf>
    <xf numFmtId="0" fontId="18" fillId="0" borderId="0" xfId="34" applyFont="1" applyAlignment="1">
      <alignment horizontal="left"/>
    </xf>
    <xf numFmtId="0" fontId="19" fillId="0" borderId="0" xfId="34" applyFont="1" applyAlignment="1">
      <alignment horizontal="left" vertical="center" readingOrder="1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164" fontId="0" fillId="0" borderId="1" xfId="0" applyNumberFormat="1" applyBorder="1">
      <alignment vertical="center"/>
    </xf>
    <xf numFmtId="0" fontId="16" fillId="0" borderId="1" xfId="0" applyFont="1" applyBorder="1" applyAlignment="1">
      <alignment vertical="center" wrapText="1"/>
    </xf>
    <xf numFmtId="17" fontId="12" fillId="0" borderId="1" xfId="0" applyNumberFormat="1" applyFont="1" applyBorder="1">
      <alignment vertical="center"/>
    </xf>
    <xf numFmtId="164" fontId="12" fillId="0" borderId="1" xfId="0" applyNumberFormat="1" applyFont="1" applyBorder="1">
      <alignment vertical="center"/>
    </xf>
    <xf numFmtId="0" fontId="20" fillId="0" borderId="0" xfId="34" applyFont="1" applyAlignment="1">
      <alignment horizontal="left"/>
    </xf>
    <xf numFmtId="0" fontId="21" fillId="0" borderId="0" xfId="34" applyFont="1" applyAlignment="1">
      <alignment horizontal="left"/>
    </xf>
    <xf numFmtId="0" fontId="20" fillId="0" borderId="0" xfId="34" applyFont="1" applyAlignment="1">
      <alignment horizontal="left" wrapText="1"/>
    </xf>
    <xf numFmtId="0" fontId="21" fillId="0" borderId="1" xfId="34" applyFont="1" applyBorder="1" applyAlignment="1">
      <alignment horizontal="left" textRotation="90" wrapText="1"/>
    </xf>
    <xf numFmtId="0" fontId="21" fillId="0" borderId="1" xfId="34" applyFont="1" applyBorder="1" applyAlignment="1">
      <alignment horizontal="left" textRotation="90"/>
    </xf>
    <xf numFmtId="0" fontId="21" fillId="0" borderId="1" xfId="34" applyFont="1" applyBorder="1" applyAlignment="1">
      <alignment horizontal="left" wrapText="1"/>
    </xf>
    <xf numFmtId="0" fontId="20" fillId="0" borderId="1" xfId="34" applyFont="1" applyBorder="1" applyAlignment="1">
      <alignment horizontal="left" wrapText="1"/>
    </xf>
    <xf numFmtId="0" fontId="20" fillId="0" borderId="1" xfId="34" applyFont="1" applyBorder="1" applyAlignment="1">
      <alignment horizontal="left"/>
    </xf>
    <xf numFmtId="0" fontId="20" fillId="0" borderId="1" xfId="34" applyFont="1" applyBorder="1" applyAlignment="1">
      <alignment horizontal="left" vertical="center"/>
    </xf>
    <xf numFmtId="0" fontId="21" fillId="0" borderId="1" xfId="34" applyFont="1" applyBorder="1" applyAlignment="1">
      <alignment horizontal="left" vertical="center"/>
    </xf>
    <xf numFmtId="0" fontId="21" fillId="0" borderId="1" xfId="34" applyFont="1" applyBorder="1" applyAlignment="1">
      <alignment horizontal="left"/>
    </xf>
    <xf numFmtId="0" fontId="22" fillId="0" borderId="1" xfId="34" applyFont="1" applyBorder="1" applyAlignment="1">
      <alignment horizontal="left"/>
    </xf>
    <xf numFmtId="0" fontId="23" fillId="0" borderId="3" xfId="34" applyFont="1" applyBorder="1" applyAlignment="1">
      <alignment horizontal="left" wrapText="1"/>
    </xf>
    <xf numFmtId="0" fontId="24" fillId="0" borderId="1" xfId="34" applyFont="1" applyBorder="1" applyAlignment="1">
      <alignment horizontal="left" vertical="center"/>
    </xf>
    <xf numFmtId="0" fontId="20" fillId="0" borderId="2" xfId="34" applyFont="1" applyBorder="1" applyAlignment="1">
      <alignment horizontal="left" vertical="center"/>
    </xf>
    <xf numFmtId="0" fontId="23" fillId="0" borderId="1" xfId="34" applyFont="1" applyBorder="1" applyAlignment="1">
      <alignment horizontal="left"/>
    </xf>
    <xf numFmtId="0" fontId="24" fillId="0" borderId="0" xfId="34" applyFont="1" applyAlignment="1">
      <alignment horizontal="left" vertical="center"/>
    </xf>
    <xf numFmtId="0" fontId="23" fillId="0" borderId="1" xfId="34" applyFont="1" applyBorder="1" applyAlignment="1">
      <alignment horizontal="left" wrapText="1"/>
    </xf>
    <xf numFmtId="0" fontId="20" fillId="0" borderId="1" xfId="21" applyFont="1" applyBorder="1" applyAlignment="1">
      <alignment horizontal="left" wrapText="1"/>
    </xf>
    <xf numFmtId="0" fontId="20" fillId="0" borderId="1" xfId="21" applyFont="1" applyBorder="1" applyAlignment="1">
      <alignment horizontal="left"/>
    </xf>
    <xf numFmtId="0" fontId="20" fillId="0" borderId="1" xfId="35" applyFont="1" applyBorder="1" applyAlignment="1">
      <alignment horizontal="left" wrapText="1"/>
    </xf>
    <xf numFmtId="0" fontId="20" fillId="0" borderId="1" xfId="35" applyFont="1" applyBorder="1" applyAlignment="1">
      <alignment horizontal="left"/>
    </xf>
    <xf numFmtId="0" fontId="21" fillId="0" borderId="1" xfId="35" applyFont="1" applyBorder="1" applyAlignment="1">
      <alignment horizontal="left" wrapText="1"/>
    </xf>
    <xf numFmtId="0" fontId="21" fillId="0" borderId="5" xfId="34" applyFont="1" applyBorder="1" applyAlignment="1">
      <alignment horizontal="left"/>
    </xf>
    <xf numFmtId="0" fontId="24" fillId="0" borderId="1" xfId="34" applyFont="1" applyBorder="1" applyAlignment="1">
      <alignment horizontal="left" wrapText="1"/>
    </xf>
    <xf numFmtId="0" fontId="20" fillId="0" borderId="5" xfId="34" applyFont="1" applyBorder="1" applyAlignment="1">
      <alignment horizontal="left"/>
    </xf>
    <xf numFmtId="0" fontId="21" fillId="0" borderId="5" xfId="34" applyFont="1" applyBorder="1" applyAlignment="1">
      <alignment horizontal="left" wrapText="1"/>
    </xf>
    <xf numFmtId="0" fontId="20" fillId="0" borderId="7" xfId="34" applyFont="1" applyBorder="1" applyAlignment="1">
      <alignment horizontal="left" vertical="center"/>
    </xf>
    <xf numFmtId="0" fontId="25" fillId="0" borderId="1" xfId="34" applyFont="1" applyBorder="1" applyAlignment="1">
      <alignment horizontal="left" wrapText="1"/>
    </xf>
    <xf numFmtId="0" fontId="25" fillId="0" borderId="1" xfId="34" applyFont="1" applyBorder="1" applyAlignment="1">
      <alignment horizontal="left"/>
    </xf>
    <xf numFmtId="0" fontId="24" fillId="0" borderId="1" xfId="34" applyFont="1" applyBorder="1" applyAlignment="1">
      <alignment horizontal="left"/>
    </xf>
    <xf numFmtId="0" fontId="20" fillId="0" borderId="1" xfId="7" applyFont="1" applyBorder="1" applyAlignment="1">
      <alignment horizontal="left" wrapText="1"/>
    </xf>
    <xf numFmtId="0" fontId="21" fillId="0" borderId="1" xfId="7" applyFont="1" applyBorder="1" applyAlignment="1">
      <alignment horizontal="left" wrapText="1"/>
    </xf>
    <xf numFmtId="0" fontId="20" fillId="0" borderId="3" xfId="34" applyFont="1" applyBorder="1" applyAlignment="1">
      <alignment horizontal="left" wrapText="1"/>
    </xf>
    <xf numFmtId="0" fontId="20" fillId="0" borderId="5" xfId="34" applyFont="1" applyBorder="1" applyAlignment="1">
      <alignment horizontal="left" wrapText="1"/>
    </xf>
    <xf numFmtId="0" fontId="20" fillId="0" borderId="5" xfId="34" applyFont="1" applyBorder="1" applyAlignment="1">
      <alignment horizontal="left" vertical="center"/>
    </xf>
    <xf numFmtId="0" fontId="21" fillId="0" borderId="5" xfId="34" applyFont="1" applyBorder="1" applyAlignment="1">
      <alignment horizontal="left" vertical="center"/>
    </xf>
    <xf numFmtId="0" fontId="20" fillId="0" borderId="1" xfId="34" applyFont="1" applyBorder="1" applyAlignment="1">
      <alignment horizontal="left" textRotation="90"/>
    </xf>
    <xf numFmtId="0" fontId="0" fillId="0" borderId="1" xfId="0" applyBorder="1" applyAlignment="1">
      <alignment horizontal="center" vertical="center"/>
    </xf>
    <xf numFmtId="17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3" fontId="0" fillId="0" borderId="0" xfId="0" applyNumberFormat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41" fontId="17" fillId="7" borderId="1" xfId="31" applyNumberFormat="1" applyFont="1" applyFill="1" applyBorder="1" applyAlignment="1">
      <alignment horizontal="center" vertical="center"/>
    </xf>
    <xf numFmtId="1" fontId="17" fillId="2" borderId="1" xfId="0" applyNumberFormat="1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7" borderId="6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top" wrapText="1"/>
    </xf>
    <xf numFmtId="0" fontId="17" fillId="4" borderId="1" xfId="0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28" fillId="0" borderId="0" xfId="0" applyFont="1">
      <alignment vertical="center"/>
    </xf>
    <xf numFmtId="0" fontId="28" fillId="0" borderId="0" xfId="0" applyFont="1" applyAlignment="1">
      <alignment horizontal="left" vertical="center"/>
    </xf>
    <xf numFmtId="0" fontId="27" fillId="3" borderId="1" xfId="0" applyFont="1" applyFill="1" applyBorder="1" applyAlignment="1">
      <alignment vertical="center" wrapText="1"/>
    </xf>
    <xf numFmtId="0" fontId="27" fillId="3" borderId="1" xfId="0" applyFont="1" applyFill="1" applyBorder="1">
      <alignment vertical="center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horizontal="left" vertical="center" wrapText="1"/>
    </xf>
    <xf numFmtId="0" fontId="28" fillId="0" borderId="1" xfId="0" applyFont="1" applyBorder="1" applyAlignment="1">
      <alignment vertical="center" wrapText="1"/>
    </xf>
    <xf numFmtId="0" fontId="27" fillId="0" borderId="0" xfId="0" applyFo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43" fontId="27" fillId="0" borderId="0" xfId="31" applyFont="1" applyBorder="1" applyAlignment="1">
      <alignment horizontal="left" vertical="center"/>
    </xf>
    <xf numFmtId="43" fontId="27" fillId="0" borderId="0" xfId="31" applyFont="1" applyBorder="1" applyAlignment="1">
      <alignment vertical="center"/>
    </xf>
    <xf numFmtId="43" fontId="28" fillId="0" borderId="0" xfId="31" applyFont="1" applyAlignment="1">
      <alignment vertical="center"/>
    </xf>
    <xf numFmtId="0" fontId="28" fillId="0" borderId="0" xfId="0" applyFont="1" applyAlignment="1">
      <alignment horizontal="left" vertical="center" wrapText="1"/>
    </xf>
    <xf numFmtId="43" fontId="28" fillId="0" borderId="0" xfId="31" applyFont="1" applyAlignment="1">
      <alignment horizontal="left" vertical="center"/>
    </xf>
    <xf numFmtId="43" fontId="27" fillId="6" borderId="1" xfId="31" applyFont="1" applyFill="1" applyBorder="1" applyAlignment="1">
      <alignment vertical="center" wrapText="1"/>
    </xf>
    <xf numFmtId="43" fontId="28" fillId="6" borderId="1" xfId="31" applyFont="1" applyFill="1" applyBorder="1" applyAlignment="1">
      <alignment vertical="center"/>
    </xf>
    <xf numFmtId="43" fontId="27" fillId="6" borderId="1" xfId="31" applyFont="1" applyFill="1" applyBorder="1" applyAlignment="1">
      <alignment vertical="center"/>
    </xf>
    <xf numFmtId="0" fontId="29" fillId="5" borderId="1" xfId="0" applyFont="1" applyFill="1" applyBorder="1" applyAlignment="1">
      <alignment horizontal="center" wrapText="1"/>
    </xf>
    <xf numFmtId="0" fontId="29" fillId="5" borderId="1" xfId="0" applyFont="1" applyFill="1" applyBorder="1" applyAlignment="1">
      <alignment horizontal="center"/>
    </xf>
    <xf numFmtId="0" fontId="29" fillId="5" borderId="1" xfId="0" applyFont="1" applyFill="1" applyBorder="1" applyAlignment="1">
      <alignment horizontal="left"/>
    </xf>
    <xf numFmtId="0" fontId="28" fillId="5" borderId="1" xfId="0" applyFont="1" applyFill="1" applyBorder="1" applyAlignment="1">
      <alignment horizontal="center" wrapText="1"/>
    </xf>
    <xf numFmtId="1" fontId="28" fillId="5" borderId="1" xfId="0" applyNumberFormat="1" applyFont="1" applyFill="1" applyBorder="1" applyAlignment="1">
      <alignment horizontal="center"/>
    </xf>
    <xf numFmtId="43" fontId="28" fillId="5" borderId="1" xfId="0" applyNumberFormat="1" applyFont="1" applyFill="1" applyBorder="1" applyAlignment="1">
      <alignment horizontal="left"/>
    </xf>
    <xf numFmtId="43" fontId="29" fillId="5" borderId="1" xfId="0" applyNumberFormat="1" applyFont="1" applyFill="1" applyBorder="1" applyAlignment="1">
      <alignment horizontal="center" wrapText="1"/>
    </xf>
    <xf numFmtId="1" fontId="27" fillId="5" borderId="1" xfId="0" applyNumberFormat="1" applyFont="1" applyFill="1" applyBorder="1" applyAlignment="1">
      <alignment horizontal="center"/>
    </xf>
    <xf numFmtId="43" fontId="27" fillId="5" borderId="1" xfId="0" applyNumberFormat="1" applyFont="1" applyFill="1" applyBorder="1" applyAlignment="1">
      <alignment horizontal="left"/>
    </xf>
    <xf numFmtId="0" fontId="21" fillId="0" borderId="1" xfId="34" applyFont="1" applyBorder="1" applyAlignment="1">
      <alignment horizontal="center"/>
    </xf>
    <xf numFmtId="0" fontId="29" fillId="5" borderId="3" xfId="0" applyFont="1" applyFill="1" applyBorder="1" applyAlignment="1">
      <alignment horizontal="center"/>
    </xf>
    <xf numFmtId="0" fontId="29" fillId="5" borderId="4" xfId="0" applyFont="1" applyFill="1" applyBorder="1" applyAlignment="1">
      <alignment horizontal="center"/>
    </xf>
    <xf numFmtId="0" fontId="29" fillId="5" borderId="2" xfId="0" applyFont="1" applyFill="1" applyBorder="1" applyAlignment="1">
      <alignment horizontal="center"/>
    </xf>
    <xf numFmtId="0" fontId="27" fillId="5" borderId="8" xfId="0" applyFont="1" applyFill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7" borderId="3" xfId="0" applyFont="1" applyFill="1" applyBorder="1" applyAlignment="1">
      <alignment horizontal="center" vertical="center"/>
    </xf>
    <xf numFmtId="0" fontId="17" fillId="7" borderId="4" xfId="0" applyFont="1" applyFill="1" applyBorder="1" applyAlignment="1">
      <alignment horizontal="center" vertical="center"/>
    </xf>
    <xf numFmtId="0" fontId="17" fillId="7" borderId="2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</cellXfs>
  <cellStyles count="36">
    <cellStyle name="Comma" xfId="31" builtinId="3"/>
    <cellStyle name="Comma 2" xfId="25" xr:uid="{F0B8310A-EE5C-4F57-A44A-3CEEB90679A2}"/>
    <cellStyle name="Comma 3" xfId="27" xr:uid="{400521B7-B6E0-4772-9A36-7252891315A1}"/>
    <cellStyle name="Comma 4" xfId="30" xr:uid="{64B0F17E-61A5-448B-AE52-0DB2CBC71C2B}"/>
    <cellStyle name="Comma 5" xfId="33" xr:uid="{0115C542-66EE-44CB-B0A2-DB36732D9271}"/>
    <cellStyle name="Normal" xfId="0" builtinId="0"/>
    <cellStyle name="Normal 10" xfId="32" xr:uid="{2139E445-493A-40D5-9E59-61EEED6BF079}"/>
    <cellStyle name="Normal 11" xfId="34" xr:uid="{6F90CB4A-8C14-4644-9038-2B6FDB664BE3}"/>
    <cellStyle name="Normal 2" xfId="1" xr:uid="{F6B27B18-519B-4EF2-AD4C-418B0FB3C001}"/>
    <cellStyle name="Normal 2 10" xfId="2" xr:uid="{9AB3A3E0-3D7A-43D5-9B41-4D615B269F55}"/>
    <cellStyle name="Normal 2 2" xfId="3" xr:uid="{4CF2B1FC-43EA-497E-95BF-701B0872B08A}"/>
    <cellStyle name="Normal 2 3" xfId="4" xr:uid="{FC1FC6B5-0A79-40BD-863B-DFB9F0D86644}"/>
    <cellStyle name="Normal 2 3 2" xfId="24" xr:uid="{5B34AC10-4062-4C6B-9FB3-70A9D2CA4083}"/>
    <cellStyle name="Normal 2 4" xfId="5" xr:uid="{BADED81D-784C-4391-9E2F-AA6B839E1A63}"/>
    <cellStyle name="Normal 2 4 2" xfId="6" xr:uid="{01234787-B17B-4FF8-A734-CE40F1D9D462}"/>
    <cellStyle name="Normal 2 5" xfId="7" xr:uid="{67729230-8756-40A5-8E06-4F13BBDB5BD1}"/>
    <cellStyle name="Normal 2 6" xfId="8" xr:uid="{272E8D64-5489-4A8E-8747-155FB3F1AA7A}"/>
    <cellStyle name="Normal 2 7" xfId="9" xr:uid="{DB192BED-B3DD-4125-97D9-D2E1E7B23B91}"/>
    <cellStyle name="Normal 2 8" xfId="10" xr:uid="{1F2CABA0-6466-40DC-9E0A-B9A333E4A759}"/>
    <cellStyle name="Normal 2 9" xfId="11" xr:uid="{5B69BF03-2BC2-4C99-8B02-251E7A4BDF05}"/>
    <cellStyle name="Normal 3" xfId="12" xr:uid="{4364B5BE-84BA-4E48-AAB4-2CAAB075227F}"/>
    <cellStyle name="Normal 3 2" xfId="13" xr:uid="{F39E022E-567E-4D64-A83A-F5524C5E1F6F}"/>
    <cellStyle name="Normal 3 3" xfId="14" xr:uid="{FED0D55D-7025-4BA3-BE62-380A7B95E851}"/>
    <cellStyle name="Normal 3 3 2" xfId="15" xr:uid="{3EE48492-55EB-4F97-8049-6F62C5C7986B}"/>
    <cellStyle name="Normal 3 4" xfId="16" xr:uid="{51A2448E-FC5A-484F-84C2-1E7A234CCE83}"/>
    <cellStyle name="Normal 3 5" xfId="22" xr:uid="{C5B053F8-13AA-4899-B839-3426F5BDA652}"/>
    <cellStyle name="Normal 3 6" xfId="35" xr:uid="{6EFB9075-34BD-46F4-A847-19C41B39B214}"/>
    <cellStyle name="Normal 4" xfId="17" xr:uid="{3C74FE45-8049-4436-8BE9-6CBBDC498C37}"/>
    <cellStyle name="Normal 4 2" xfId="21" xr:uid="{B71901E9-257C-405A-97FA-B8D566C96677}"/>
    <cellStyle name="Normal 5" xfId="18" xr:uid="{E7557766-25C6-40E3-B405-532CD48CA6DD}"/>
    <cellStyle name="Normal 6" xfId="20" xr:uid="{CD11FE7B-C7F6-4C06-81ED-D4133D07F5C6}"/>
    <cellStyle name="Normal 7" xfId="23" xr:uid="{79500740-033C-4B7B-876F-E8C7793849A0}"/>
    <cellStyle name="Normal 8" xfId="26" xr:uid="{54B222E4-9ABA-4E2D-90CF-E0E75BA14739}"/>
    <cellStyle name="Normal 9" xfId="29" xr:uid="{CB7E0A65-DEF1-4612-B200-81D1B85BD910}"/>
    <cellStyle name="Percent 2" xfId="28" xr:uid="{FAF87451-8697-46DD-97A7-B2CE5076798F}"/>
    <cellStyle name="Style 1 2" xfId="19" xr:uid="{BB47E8AE-508A-4B16-B987-72ADC0B97652}"/>
  </cellStyles>
  <dxfs count="0"/>
  <tableStyles count="0" defaultTableStyle="TableStyleMedium2" defaultPivotStyle="PivotStyleLight16"/>
  <colors>
    <mruColors>
      <color rgb="FFE4C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B4822-EE97-42DC-B415-11366A8FDF63}">
  <dimension ref="A1:AB346"/>
  <sheetViews>
    <sheetView tabSelected="1" topLeftCell="A340" zoomScale="150" zoomScaleNormal="100" zoomScaleSheetLayoutView="100" workbookViewId="0">
      <selection activeCell="C2" sqref="C2"/>
    </sheetView>
  </sheetViews>
  <sheetFormatPr defaultColWidth="26.5703125" defaultRowHeight="25.5" customHeight="1" x14ac:dyDescent="0.25"/>
  <cols>
    <col min="1" max="1" width="2.5703125" style="7" bestFit="1" customWidth="1"/>
    <col min="2" max="2" width="23.7109375" style="12" bestFit="1" customWidth="1"/>
    <col min="3" max="3" width="12.140625" style="12" customWidth="1"/>
    <col min="4" max="4" width="18.5703125" style="12" customWidth="1"/>
    <col min="5" max="5" width="16.5703125" style="12" customWidth="1"/>
    <col min="6" max="6" width="10.85546875" style="13" bestFit="1" customWidth="1"/>
    <col min="7" max="9" width="4" style="7" bestFit="1" customWidth="1"/>
    <col min="10" max="11" width="3.28515625" style="7" bestFit="1" customWidth="1"/>
    <col min="12" max="13" width="4" style="7" bestFit="1" customWidth="1"/>
    <col min="14" max="14" width="3.28515625" style="7" bestFit="1" customWidth="1"/>
    <col min="15" max="15" width="4" style="7" bestFit="1" customWidth="1"/>
    <col min="16" max="17" width="3.28515625" style="7" bestFit="1" customWidth="1"/>
    <col min="18" max="18" width="4" style="7" bestFit="1" customWidth="1"/>
    <col min="19" max="23" width="3.28515625" style="7" bestFit="1" customWidth="1"/>
    <col min="24" max="24" width="4" style="7" bestFit="1" customWidth="1"/>
    <col min="25" max="25" width="3.28515625" style="7" bestFit="1" customWidth="1"/>
    <col min="26" max="26" width="5" style="7" bestFit="1" customWidth="1"/>
    <col min="27" max="16384" width="26.5703125" style="7"/>
  </cols>
  <sheetData>
    <row r="1" spans="1:26" ht="25.5" customHeight="1" x14ac:dyDescent="0.25">
      <c r="A1" s="28"/>
      <c r="B1" s="31" t="s">
        <v>926</v>
      </c>
      <c r="C1" s="27"/>
      <c r="D1" s="27"/>
      <c r="E1" s="27"/>
      <c r="F1" s="28"/>
      <c r="G1" s="105" t="s">
        <v>382</v>
      </c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28"/>
    </row>
    <row r="2" spans="1:26" s="8" customFormat="1" ht="121.5" x14ac:dyDescent="0.25">
      <c r="A2" s="58"/>
      <c r="B2" s="24" t="s">
        <v>0</v>
      </c>
      <c r="C2" s="24" t="s">
        <v>384</v>
      </c>
      <c r="D2" s="24" t="s">
        <v>385</v>
      </c>
      <c r="E2" s="24" t="s">
        <v>386</v>
      </c>
      <c r="F2" s="24" t="s">
        <v>387</v>
      </c>
      <c r="G2" s="25" t="s">
        <v>4</v>
      </c>
      <c r="H2" s="25" t="s">
        <v>5</v>
      </c>
      <c r="I2" s="25" t="s">
        <v>6</v>
      </c>
      <c r="J2" s="25" t="s">
        <v>11</v>
      </c>
      <c r="K2" s="25" t="s">
        <v>44</v>
      </c>
      <c r="L2" s="25" t="s">
        <v>7</v>
      </c>
      <c r="M2" s="25" t="s">
        <v>22</v>
      </c>
      <c r="N2" s="25" t="s">
        <v>8</v>
      </c>
      <c r="O2" s="25" t="s">
        <v>20</v>
      </c>
      <c r="P2" s="25" t="s">
        <v>45</v>
      </c>
      <c r="Q2" s="25" t="s">
        <v>13</v>
      </c>
      <c r="R2" s="25" t="s">
        <v>9</v>
      </c>
      <c r="S2" s="25" t="s">
        <v>881</v>
      </c>
      <c r="T2" s="25" t="s">
        <v>14</v>
      </c>
      <c r="U2" s="25" t="s">
        <v>87</v>
      </c>
      <c r="V2" s="25" t="s">
        <v>64</v>
      </c>
      <c r="W2" s="25" t="s">
        <v>15</v>
      </c>
      <c r="X2" s="25" t="s">
        <v>10</v>
      </c>
      <c r="Y2" s="25" t="s">
        <v>39</v>
      </c>
      <c r="Z2" s="25" t="s">
        <v>383</v>
      </c>
    </row>
    <row r="3" spans="1:26" ht="25.5" customHeight="1" x14ac:dyDescent="0.25">
      <c r="A3" s="21"/>
      <c r="B3" s="47" t="s">
        <v>388</v>
      </c>
      <c r="C3" s="55" t="s">
        <v>2</v>
      </c>
      <c r="D3" s="55" t="s">
        <v>3</v>
      </c>
      <c r="E3" s="55" t="s">
        <v>389</v>
      </c>
      <c r="F3" s="46">
        <v>7.6165294000000001</v>
      </c>
      <c r="G3" s="56">
        <v>1</v>
      </c>
      <c r="H3" s="56">
        <v>1</v>
      </c>
      <c r="I3" s="56">
        <v>2</v>
      </c>
      <c r="J3" s="56">
        <v>0</v>
      </c>
      <c r="K3" s="56">
        <v>0</v>
      </c>
      <c r="L3" s="56">
        <v>1</v>
      </c>
      <c r="M3" s="56">
        <v>0</v>
      </c>
      <c r="N3" s="56">
        <v>1</v>
      </c>
      <c r="O3" s="56">
        <v>0</v>
      </c>
      <c r="P3" s="56">
        <v>0</v>
      </c>
      <c r="Q3" s="56">
        <v>1</v>
      </c>
      <c r="R3" s="56">
        <v>2</v>
      </c>
      <c r="S3" s="56">
        <v>0</v>
      </c>
      <c r="T3" s="56">
        <v>1</v>
      </c>
      <c r="U3" s="56">
        <v>0</v>
      </c>
      <c r="V3" s="56">
        <v>0</v>
      </c>
      <c r="W3" s="56">
        <v>0</v>
      </c>
      <c r="X3" s="56">
        <v>3</v>
      </c>
      <c r="Y3" s="56">
        <v>0</v>
      </c>
      <c r="Z3" s="57">
        <f t="shared" ref="Z3:Z34" si="0">SUM(G3:Y3)</f>
        <v>13</v>
      </c>
    </row>
    <row r="4" spans="1:26" ht="25.5" customHeight="1" x14ac:dyDescent="0.25">
      <c r="A4" s="21"/>
      <c r="B4" s="26" t="s">
        <v>388</v>
      </c>
      <c r="C4" s="27" t="s">
        <v>16</v>
      </c>
      <c r="D4" s="27" t="s">
        <v>390</v>
      </c>
      <c r="E4" s="27" t="s">
        <v>391</v>
      </c>
      <c r="F4" s="28">
        <v>7.6044530000000004</v>
      </c>
      <c r="G4" s="29">
        <v>0</v>
      </c>
      <c r="H4" s="29">
        <v>1</v>
      </c>
      <c r="I4" s="29">
        <v>1</v>
      </c>
      <c r="J4" s="29">
        <v>0</v>
      </c>
      <c r="K4" s="29">
        <v>0</v>
      </c>
      <c r="L4" s="29">
        <v>1</v>
      </c>
      <c r="M4" s="29">
        <v>0</v>
      </c>
      <c r="N4" s="29">
        <v>0</v>
      </c>
      <c r="O4" s="29">
        <v>0</v>
      </c>
      <c r="P4" s="29">
        <v>0</v>
      </c>
      <c r="Q4" s="29">
        <v>1</v>
      </c>
      <c r="R4" s="29">
        <v>1</v>
      </c>
      <c r="S4" s="29">
        <v>0</v>
      </c>
      <c r="T4" s="29">
        <v>0</v>
      </c>
      <c r="U4" s="29">
        <v>0</v>
      </c>
      <c r="V4" s="29">
        <v>0</v>
      </c>
      <c r="W4" s="29">
        <v>0</v>
      </c>
      <c r="X4" s="29">
        <v>3</v>
      </c>
      <c r="Y4" s="29">
        <v>0</v>
      </c>
      <c r="Z4" s="30">
        <f t="shared" si="0"/>
        <v>8</v>
      </c>
    </row>
    <row r="5" spans="1:26" ht="25.5" customHeight="1" x14ac:dyDescent="0.25">
      <c r="A5" s="21"/>
      <c r="B5" s="26" t="s">
        <v>388</v>
      </c>
      <c r="C5" s="27" t="s">
        <v>17</v>
      </c>
      <c r="D5" s="27" t="s">
        <v>18</v>
      </c>
      <c r="E5" s="27" t="s">
        <v>392</v>
      </c>
      <c r="F5" s="28">
        <v>7.6420586000000004</v>
      </c>
      <c r="G5" s="29">
        <v>0</v>
      </c>
      <c r="H5" s="29">
        <v>0</v>
      </c>
      <c r="I5" s="29">
        <v>1</v>
      </c>
      <c r="J5" s="29">
        <v>0</v>
      </c>
      <c r="K5" s="29">
        <v>0</v>
      </c>
      <c r="L5" s="29">
        <v>2</v>
      </c>
      <c r="M5" s="29">
        <v>0</v>
      </c>
      <c r="N5" s="29">
        <v>0</v>
      </c>
      <c r="O5" s="29">
        <v>0</v>
      </c>
      <c r="P5" s="29">
        <v>0</v>
      </c>
      <c r="Q5" s="29">
        <v>1</v>
      </c>
      <c r="R5" s="29">
        <v>2</v>
      </c>
      <c r="S5" s="29">
        <v>0</v>
      </c>
      <c r="T5" s="29">
        <v>0</v>
      </c>
      <c r="U5" s="29">
        <v>0</v>
      </c>
      <c r="V5" s="29">
        <v>0</v>
      </c>
      <c r="W5" s="29">
        <v>0</v>
      </c>
      <c r="X5" s="29">
        <v>5</v>
      </c>
      <c r="Y5" s="29">
        <v>0</v>
      </c>
      <c r="Z5" s="30">
        <f t="shared" si="0"/>
        <v>11</v>
      </c>
    </row>
    <row r="6" spans="1:26" ht="25.5" customHeight="1" x14ac:dyDescent="0.25">
      <c r="A6" s="21"/>
      <c r="B6" s="26" t="s">
        <v>388</v>
      </c>
      <c r="C6" s="27" t="s">
        <v>16</v>
      </c>
      <c r="D6" s="27" t="s">
        <v>393</v>
      </c>
      <c r="E6" s="27" t="s">
        <v>394</v>
      </c>
      <c r="F6" s="28">
        <v>7.6126063000000004</v>
      </c>
      <c r="G6" s="29">
        <v>1</v>
      </c>
      <c r="H6" s="29">
        <v>0</v>
      </c>
      <c r="I6" s="29">
        <v>3</v>
      </c>
      <c r="J6" s="29">
        <v>0</v>
      </c>
      <c r="K6" s="29">
        <v>0</v>
      </c>
      <c r="L6" s="29">
        <v>1</v>
      </c>
      <c r="M6" s="29">
        <v>0</v>
      </c>
      <c r="N6" s="29">
        <v>1</v>
      </c>
      <c r="O6" s="29">
        <v>2</v>
      </c>
      <c r="P6" s="29">
        <v>0</v>
      </c>
      <c r="Q6" s="29">
        <v>1</v>
      </c>
      <c r="R6" s="29">
        <v>2</v>
      </c>
      <c r="S6" s="29">
        <v>0</v>
      </c>
      <c r="T6" s="29">
        <v>0</v>
      </c>
      <c r="U6" s="29">
        <v>0</v>
      </c>
      <c r="V6" s="29">
        <v>0</v>
      </c>
      <c r="W6" s="29">
        <v>0</v>
      </c>
      <c r="X6" s="29">
        <v>11</v>
      </c>
      <c r="Y6" s="29">
        <v>0</v>
      </c>
      <c r="Z6" s="30">
        <f t="shared" si="0"/>
        <v>22</v>
      </c>
    </row>
    <row r="7" spans="1:26" ht="25.5" customHeight="1" x14ac:dyDescent="0.25">
      <c r="A7" s="21"/>
      <c r="B7" s="26" t="s">
        <v>388</v>
      </c>
      <c r="C7" s="27" t="s">
        <v>16</v>
      </c>
      <c r="D7" s="27" t="s">
        <v>19</v>
      </c>
      <c r="E7" s="27" t="s">
        <v>395</v>
      </c>
      <c r="F7" s="28">
        <v>7.6060955000000003</v>
      </c>
      <c r="G7" s="29">
        <v>0</v>
      </c>
      <c r="H7" s="29">
        <v>1</v>
      </c>
      <c r="I7" s="29">
        <v>1</v>
      </c>
      <c r="J7" s="29">
        <v>0</v>
      </c>
      <c r="K7" s="29">
        <v>0</v>
      </c>
      <c r="L7" s="29">
        <v>0</v>
      </c>
      <c r="M7" s="29">
        <v>0</v>
      </c>
      <c r="N7" s="29">
        <v>0</v>
      </c>
      <c r="O7" s="29">
        <v>1</v>
      </c>
      <c r="P7" s="29">
        <v>0</v>
      </c>
      <c r="Q7" s="29">
        <v>0</v>
      </c>
      <c r="R7" s="29">
        <v>1</v>
      </c>
      <c r="S7" s="29">
        <v>0</v>
      </c>
      <c r="T7" s="29">
        <v>0</v>
      </c>
      <c r="U7" s="29">
        <v>0</v>
      </c>
      <c r="V7" s="29">
        <v>0</v>
      </c>
      <c r="W7" s="29">
        <v>0</v>
      </c>
      <c r="X7" s="29">
        <v>2</v>
      </c>
      <c r="Y7" s="29">
        <v>0</v>
      </c>
      <c r="Z7" s="30">
        <f t="shared" si="0"/>
        <v>6</v>
      </c>
    </row>
    <row r="8" spans="1:26" ht="25.5" customHeight="1" x14ac:dyDescent="0.25">
      <c r="A8" s="21"/>
      <c r="B8" s="26" t="s">
        <v>388</v>
      </c>
      <c r="C8" s="27" t="s">
        <v>12</v>
      </c>
      <c r="D8" s="27" t="s">
        <v>396</v>
      </c>
      <c r="E8" s="27" t="s">
        <v>397</v>
      </c>
      <c r="F8" s="28">
        <v>7.6248503999999997</v>
      </c>
      <c r="G8" s="28">
        <v>1</v>
      </c>
      <c r="H8" s="28">
        <v>2</v>
      </c>
      <c r="I8" s="28">
        <v>4</v>
      </c>
      <c r="J8" s="28">
        <v>0</v>
      </c>
      <c r="K8" s="28">
        <v>0</v>
      </c>
      <c r="L8" s="28">
        <v>2</v>
      </c>
      <c r="M8" s="28">
        <v>0</v>
      </c>
      <c r="N8" s="28">
        <v>0</v>
      </c>
      <c r="O8" s="28">
        <v>1</v>
      </c>
      <c r="P8" s="28">
        <v>0</v>
      </c>
      <c r="Q8" s="28">
        <v>0</v>
      </c>
      <c r="R8" s="28">
        <v>3</v>
      </c>
      <c r="S8" s="28">
        <v>0</v>
      </c>
      <c r="T8" s="28">
        <v>0</v>
      </c>
      <c r="U8" s="28">
        <v>0</v>
      </c>
      <c r="V8" s="28">
        <v>0</v>
      </c>
      <c r="W8" s="28">
        <v>1</v>
      </c>
      <c r="X8" s="28">
        <v>6</v>
      </c>
      <c r="Y8" s="28">
        <v>0</v>
      </c>
      <c r="Z8" s="31">
        <f t="shared" si="0"/>
        <v>20</v>
      </c>
    </row>
    <row r="9" spans="1:26" ht="25.5" customHeight="1" x14ac:dyDescent="0.25">
      <c r="A9" s="21"/>
      <c r="B9" s="26" t="s">
        <v>388</v>
      </c>
      <c r="C9" s="27" t="s">
        <v>21</v>
      </c>
      <c r="D9" s="27" t="s">
        <v>398</v>
      </c>
      <c r="E9" s="27" t="s">
        <v>399</v>
      </c>
      <c r="F9" s="28">
        <v>7.6427959999999997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28">
        <v>0</v>
      </c>
      <c r="P9" s="28">
        <v>0</v>
      </c>
      <c r="Q9" s="28">
        <v>0</v>
      </c>
      <c r="R9" s="28">
        <v>2</v>
      </c>
      <c r="S9" s="28">
        <v>0</v>
      </c>
      <c r="T9" s="28">
        <v>0</v>
      </c>
      <c r="U9" s="28">
        <v>0</v>
      </c>
      <c r="V9" s="28">
        <v>0</v>
      </c>
      <c r="W9" s="28">
        <v>0</v>
      </c>
      <c r="X9" s="28">
        <v>4</v>
      </c>
      <c r="Y9" s="28">
        <v>0</v>
      </c>
      <c r="Z9" s="31">
        <f t="shared" si="0"/>
        <v>6</v>
      </c>
    </row>
    <row r="10" spans="1:26" ht="25.5" customHeight="1" x14ac:dyDescent="0.25">
      <c r="A10" s="21"/>
      <c r="B10" s="26" t="s">
        <v>388</v>
      </c>
      <c r="C10" s="32" t="s">
        <v>400</v>
      </c>
      <c r="D10" s="27" t="s">
        <v>24</v>
      </c>
      <c r="E10" s="33" t="s">
        <v>401</v>
      </c>
      <c r="F10" s="34" t="s">
        <v>402</v>
      </c>
      <c r="G10" s="35">
        <v>0</v>
      </c>
      <c r="H10" s="29">
        <v>0</v>
      </c>
      <c r="I10" s="29">
        <v>1</v>
      </c>
      <c r="J10" s="29">
        <v>0</v>
      </c>
      <c r="K10" s="29">
        <v>0</v>
      </c>
      <c r="L10" s="29">
        <v>1</v>
      </c>
      <c r="M10" s="29">
        <v>0</v>
      </c>
      <c r="N10" s="29">
        <v>0</v>
      </c>
      <c r="O10" s="29">
        <v>0</v>
      </c>
      <c r="P10" s="29">
        <v>0</v>
      </c>
      <c r="Q10" s="29">
        <v>1</v>
      </c>
      <c r="R10" s="29">
        <v>2</v>
      </c>
      <c r="S10" s="29">
        <v>0</v>
      </c>
      <c r="T10" s="29">
        <v>0</v>
      </c>
      <c r="U10" s="29">
        <v>0</v>
      </c>
      <c r="V10" s="29">
        <v>0</v>
      </c>
      <c r="W10" s="29">
        <v>0</v>
      </c>
      <c r="X10" s="29">
        <v>5</v>
      </c>
      <c r="Y10" s="29">
        <v>0</v>
      </c>
      <c r="Z10" s="30">
        <f t="shared" si="0"/>
        <v>10</v>
      </c>
    </row>
    <row r="11" spans="1:26" ht="25.5" customHeight="1" x14ac:dyDescent="0.25">
      <c r="A11" s="21"/>
      <c r="B11" s="26" t="s">
        <v>388</v>
      </c>
      <c r="C11" s="27" t="s">
        <v>25</v>
      </c>
      <c r="D11" s="27" t="s">
        <v>26</v>
      </c>
      <c r="E11" s="33" t="s">
        <v>401</v>
      </c>
      <c r="F11" s="34" t="s">
        <v>402</v>
      </c>
      <c r="G11" s="35">
        <v>1</v>
      </c>
      <c r="H11" s="29">
        <v>1</v>
      </c>
      <c r="I11" s="29">
        <v>1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9">
        <v>2</v>
      </c>
      <c r="S11" s="29">
        <v>0</v>
      </c>
      <c r="T11" s="29">
        <v>0</v>
      </c>
      <c r="U11" s="29">
        <v>0</v>
      </c>
      <c r="V11" s="29">
        <v>0</v>
      </c>
      <c r="W11" s="29">
        <v>0</v>
      </c>
      <c r="X11" s="29">
        <v>4</v>
      </c>
      <c r="Y11" s="29">
        <v>0</v>
      </c>
      <c r="Z11" s="30">
        <f t="shared" si="0"/>
        <v>9</v>
      </c>
    </row>
    <row r="12" spans="1:26" ht="25.5" customHeight="1" x14ac:dyDescent="0.25">
      <c r="A12" s="21"/>
      <c r="B12" s="26" t="s">
        <v>388</v>
      </c>
      <c r="C12" s="27" t="s">
        <v>21</v>
      </c>
      <c r="D12" s="27" t="s">
        <v>403</v>
      </c>
      <c r="E12" s="23" t="s">
        <v>404</v>
      </c>
      <c r="F12" s="36">
        <v>7.61435</v>
      </c>
      <c r="G12" s="35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0</v>
      </c>
      <c r="U12" s="29">
        <v>0</v>
      </c>
      <c r="V12" s="29">
        <v>0</v>
      </c>
      <c r="W12" s="29">
        <v>0</v>
      </c>
      <c r="X12" s="29">
        <v>2</v>
      </c>
      <c r="Y12" s="29">
        <v>0</v>
      </c>
      <c r="Z12" s="30">
        <f t="shared" si="0"/>
        <v>2</v>
      </c>
    </row>
    <row r="13" spans="1:26" ht="25.5" customHeight="1" x14ac:dyDescent="0.25">
      <c r="A13" s="21"/>
      <c r="B13" s="26" t="s">
        <v>388</v>
      </c>
      <c r="C13" s="27" t="s">
        <v>27</v>
      </c>
      <c r="D13" s="27" t="s">
        <v>28</v>
      </c>
      <c r="E13" s="23" t="s">
        <v>405</v>
      </c>
      <c r="F13" s="34">
        <v>7.3647</v>
      </c>
      <c r="G13" s="35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29">
        <v>0</v>
      </c>
      <c r="W13" s="29">
        <v>0</v>
      </c>
      <c r="X13" s="29">
        <v>3</v>
      </c>
      <c r="Y13" s="29">
        <v>0</v>
      </c>
      <c r="Z13" s="30">
        <f t="shared" si="0"/>
        <v>3</v>
      </c>
    </row>
    <row r="14" spans="1:26" ht="25.5" customHeight="1" x14ac:dyDescent="0.25">
      <c r="A14" s="21"/>
      <c r="B14" s="26" t="s">
        <v>388</v>
      </c>
      <c r="C14" s="27" t="s">
        <v>2</v>
      </c>
      <c r="D14" s="27" t="s">
        <v>30</v>
      </c>
      <c r="E14" s="33" t="s">
        <v>401</v>
      </c>
      <c r="F14" s="34" t="s">
        <v>402</v>
      </c>
      <c r="G14" s="37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  <c r="Q14" s="28">
        <v>0</v>
      </c>
      <c r="R14" s="28">
        <v>0</v>
      </c>
      <c r="S14" s="28">
        <v>0</v>
      </c>
      <c r="T14" s="28">
        <v>0</v>
      </c>
      <c r="U14" s="28">
        <v>0</v>
      </c>
      <c r="V14" s="28">
        <v>0</v>
      </c>
      <c r="W14" s="28">
        <v>0</v>
      </c>
      <c r="X14" s="28">
        <v>3</v>
      </c>
      <c r="Y14" s="28">
        <v>0</v>
      </c>
      <c r="Z14" s="31">
        <f t="shared" si="0"/>
        <v>3</v>
      </c>
    </row>
    <row r="15" spans="1:26" ht="25.5" customHeight="1" x14ac:dyDescent="0.25">
      <c r="A15" s="21"/>
      <c r="B15" s="26" t="s">
        <v>388</v>
      </c>
      <c r="C15" s="27" t="s">
        <v>2</v>
      </c>
      <c r="D15" s="27" t="s">
        <v>31</v>
      </c>
      <c r="E15" s="27" t="s">
        <v>406</v>
      </c>
      <c r="F15" s="28">
        <v>7.6152622000000001</v>
      </c>
      <c r="G15" s="29">
        <v>3</v>
      </c>
      <c r="H15" s="29">
        <v>3</v>
      </c>
      <c r="I15" s="29">
        <v>2</v>
      </c>
      <c r="J15" s="29">
        <v>1</v>
      </c>
      <c r="K15" s="29">
        <v>0</v>
      </c>
      <c r="L15" s="29">
        <v>1</v>
      </c>
      <c r="M15" s="29">
        <v>0</v>
      </c>
      <c r="N15" s="29">
        <v>0</v>
      </c>
      <c r="O15" s="29">
        <v>0</v>
      </c>
      <c r="P15" s="29">
        <v>0</v>
      </c>
      <c r="Q15" s="29">
        <v>1</v>
      </c>
      <c r="R15" s="29">
        <v>2</v>
      </c>
      <c r="S15" s="29">
        <v>0</v>
      </c>
      <c r="T15" s="29">
        <v>2</v>
      </c>
      <c r="U15" s="29">
        <v>0</v>
      </c>
      <c r="V15" s="29">
        <v>0</v>
      </c>
      <c r="W15" s="29">
        <v>2</v>
      </c>
      <c r="X15" s="29">
        <v>10</v>
      </c>
      <c r="Y15" s="29">
        <v>0</v>
      </c>
      <c r="Z15" s="30">
        <f t="shared" si="0"/>
        <v>27</v>
      </c>
    </row>
    <row r="16" spans="1:26" ht="25.5" customHeight="1" x14ac:dyDescent="0.25">
      <c r="A16" s="21"/>
      <c r="B16" s="26" t="s">
        <v>388</v>
      </c>
      <c r="C16" s="27" t="s">
        <v>32</v>
      </c>
      <c r="D16" s="27" t="s">
        <v>33</v>
      </c>
      <c r="E16" s="27" t="s">
        <v>407</v>
      </c>
      <c r="F16" s="28">
        <v>7.5979768999999999</v>
      </c>
      <c r="G16" s="29">
        <v>0</v>
      </c>
      <c r="H16" s="29">
        <v>1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1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4</v>
      </c>
      <c r="Y16" s="29">
        <v>0</v>
      </c>
      <c r="Z16" s="30">
        <f t="shared" si="0"/>
        <v>6</v>
      </c>
    </row>
    <row r="17" spans="1:27" ht="25.5" customHeight="1" x14ac:dyDescent="0.25">
      <c r="A17" s="21"/>
      <c r="B17" s="26" t="s">
        <v>388</v>
      </c>
      <c r="C17" s="27" t="s">
        <v>12</v>
      </c>
      <c r="D17" s="27" t="s">
        <v>34</v>
      </c>
      <c r="E17" s="27" t="s">
        <v>408</v>
      </c>
      <c r="F17" s="28">
        <v>7.6216134000000002</v>
      </c>
      <c r="G17" s="29">
        <v>0</v>
      </c>
      <c r="H17" s="29">
        <v>0</v>
      </c>
      <c r="I17" s="29">
        <v>2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1</v>
      </c>
      <c r="P17" s="29">
        <v>0</v>
      </c>
      <c r="Q17" s="29">
        <v>0</v>
      </c>
      <c r="R17" s="29">
        <v>2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3</v>
      </c>
      <c r="Y17" s="29">
        <v>0</v>
      </c>
      <c r="Z17" s="30">
        <f t="shared" si="0"/>
        <v>8</v>
      </c>
    </row>
    <row r="18" spans="1:27" ht="25.5" customHeight="1" x14ac:dyDescent="0.25">
      <c r="A18" s="21"/>
      <c r="B18" s="26" t="s">
        <v>388</v>
      </c>
      <c r="C18" s="27" t="s">
        <v>37</v>
      </c>
      <c r="D18" s="27" t="s">
        <v>38</v>
      </c>
      <c r="E18" s="27" t="s">
        <v>409</v>
      </c>
      <c r="F18" s="28">
        <v>7.6130845000000003</v>
      </c>
      <c r="G18" s="28">
        <v>2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1</v>
      </c>
      <c r="N18" s="28">
        <v>0</v>
      </c>
      <c r="O18" s="28">
        <v>1</v>
      </c>
      <c r="P18" s="28">
        <v>0</v>
      </c>
      <c r="Q18" s="28">
        <v>1</v>
      </c>
      <c r="R18" s="28">
        <v>3</v>
      </c>
      <c r="S18" s="28">
        <v>0</v>
      </c>
      <c r="T18" s="28">
        <v>1</v>
      </c>
      <c r="U18" s="28">
        <v>0</v>
      </c>
      <c r="V18" s="28">
        <v>0</v>
      </c>
      <c r="W18" s="28">
        <v>0</v>
      </c>
      <c r="X18" s="28">
        <v>15</v>
      </c>
      <c r="Y18" s="28">
        <v>0</v>
      </c>
      <c r="Z18" s="31">
        <f t="shared" si="0"/>
        <v>24</v>
      </c>
    </row>
    <row r="19" spans="1:27" ht="25.5" customHeight="1" x14ac:dyDescent="0.25">
      <c r="A19" s="21"/>
      <c r="B19" s="26" t="s">
        <v>388</v>
      </c>
      <c r="C19" s="27" t="s">
        <v>35</v>
      </c>
      <c r="D19" s="27" t="s">
        <v>36</v>
      </c>
      <c r="E19" s="38" t="s">
        <v>410</v>
      </c>
      <c r="F19" s="36" t="s">
        <v>411</v>
      </c>
      <c r="G19" s="29">
        <v>0</v>
      </c>
      <c r="H19" s="29">
        <v>1</v>
      </c>
      <c r="I19" s="29">
        <v>3</v>
      </c>
      <c r="J19" s="29">
        <v>0</v>
      </c>
      <c r="K19" s="29">
        <v>0</v>
      </c>
      <c r="L19" s="29">
        <v>1</v>
      </c>
      <c r="M19" s="29">
        <v>0</v>
      </c>
      <c r="N19" s="29">
        <v>0</v>
      </c>
      <c r="O19" s="29">
        <v>2</v>
      </c>
      <c r="P19" s="29">
        <v>0</v>
      </c>
      <c r="Q19" s="29">
        <v>0</v>
      </c>
      <c r="R19" s="29">
        <v>1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4</v>
      </c>
      <c r="Y19" s="29">
        <v>0</v>
      </c>
      <c r="Z19" s="30">
        <f t="shared" si="0"/>
        <v>12</v>
      </c>
    </row>
    <row r="20" spans="1:27" ht="25.5" customHeight="1" x14ac:dyDescent="0.25">
      <c r="A20" s="21"/>
      <c r="B20" s="26" t="s">
        <v>388</v>
      </c>
      <c r="C20" s="27" t="s">
        <v>2</v>
      </c>
      <c r="D20" s="27" t="s">
        <v>40</v>
      </c>
      <c r="E20" s="27" t="s">
        <v>412</v>
      </c>
      <c r="F20" s="28">
        <v>7.6023959000000003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0</v>
      </c>
      <c r="X20" s="29">
        <v>3</v>
      </c>
      <c r="Y20" s="29">
        <v>0</v>
      </c>
      <c r="Z20" s="30">
        <f t="shared" si="0"/>
        <v>3</v>
      </c>
    </row>
    <row r="21" spans="1:27" ht="25.5" customHeight="1" x14ac:dyDescent="0.25">
      <c r="A21" s="21"/>
      <c r="B21" s="26" t="s">
        <v>388</v>
      </c>
      <c r="C21" s="27" t="s">
        <v>42</v>
      </c>
      <c r="D21" s="27" t="s">
        <v>413</v>
      </c>
      <c r="E21" s="27" t="s">
        <v>414</v>
      </c>
      <c r="F21" s="28">
        <v>7.6081175999999999</v>
      </c>
      <c r="G21" s="29">
        <v>2</v>
      </c>
      <c r="H21" s="29">
        <v>2</v>
      </c>
      <c r="I21" s="29">
        <v>2</v>
      </c>
      <c r="J21" s="29">
        <v>1</v>
      </c>
      <c r="K21" s="29">
        <v>0</v>
      </c>
      <c r="L21" s="29">
        <v>1</v>
      </c>
      <c r="M21" s="29">
        <v>1</v>
      </c>
      <c r="N21" s="29">
        <v>0</v>
      </c>
      <c r="O21" s="29">
        <v>0</v>
      </c>
      <c r="P21" s="29">
        <v>0</v>
      </c>
      <c r="Q21" s="29">
        <v>0</v>
      </c>
      <c r="R21" s="29">
        <v>2</v>
      </c>
      <c r="S21" s="29">
        <v>0</v>
      </c>
      <c r="T21" s="29">
        <v>0</v>
      </c>
      <c r="U21" s="29">
        <v>0</v>
      </c>
      <c r="V21" s="29">
        <v>0</v>
      </c>
      <c r="W21" s="29">
        <v>1</v>
      </c>
      <c r="X21" s="29">
        <v>14</v>
      </c>
      <c r="Y21" s="29">
        <v>1</v>
      </c>
      <c r="Z21" s="30">
        <f t="shared" si="0"/>
        <v>27</v>
      </c>
      <c r="AA21" s="9"/>
    </row>
    <row r="22" spans="1:27" ht="25.5" customHeight="1" x14ac:dyDescent="0.25">
      <c r="A22" s="21"/>
      <c r="B22" s="26" t="s">
        <v>388</v>
      </c>
      <c r="C22" s="27" t="s">
        <v>2</v>
      </c>
      <c r="D22" s="27" t="s">
        <v>41</v>
      </c>
      <c r="E22" s="27" t="s">
        <v>415</v>
      </c>
      <c r="F22" s="28">
        <v>7.6062181000000004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1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2</v>
      </c>
      <c r="Y22" s="29">
        <v>0</v>
      </c>
      <c r="Z22" s="30">
        <f t="shared" si="0"/>
        <v>3</v>
      </c>
    </row>
    <row r="23" spans="1:27" ht="25.5" customHeight="1" x14ac:dyDescent="0.25">
      <c r="A23" s="21"/>
      <c r="B23" s="26" t="s">
        <v>388</v>
      </c>
      <c r="C23" s="27" t="s">
        <v>23</v>
      </c>
      <c r="D23" s="27" t="s">
        <v>43</v>
      </c>
      <c r="E23" s="27" t="s">
        <v>416</v>
      </c>
      <c r="F23" s="28">
        <v>7.6247901999999996</v>
      </c>
      <c r="G23" s="29">
        <v>6</v>
      </c>
      <c r="H23" s="29">
        <v>8</v>
      </c>
      <c r="I23" s="29">
        <v>9</v>
      </c>
      <c r="J23" s="29">
        <v>4</v>
      </c>
      <c r="K23" s="29">
        <v>2</v>
      </c>
      <c r="L23" s="29">
        <v>10</v>
      </c>
      <c r="M23" s="29">
        <v>5</v>
      </c>
      <c r="N23" s="29">
        <v>1</v>
      </c>
      <c r="O23" s="29">
        <v>1</v>
      </c>
      <c r="P23" s="29">
        <v>1</v>
      </c>
      <c r="Q23" s="29">
        <v>1</v>
      </c>
      <c r="R23" s="29">
        <v>20</v>
      </c>
      <c r="S23" s="29">
        <v>0</v>
      </c>
      <c r="T23" s="29">
        <v>3</v>
      </c>
      <c r="U23" s="29">
        <v>0</v>
      </c>
      <c r="V23" s="29">
        <v>0</v>
      </c>
      <c r="W23" s="29">
        <v>3</v>
      </c>
      <c r="X23" s="29">
        <v>25</v>
      </c>
      <c r="Y23" s="29">
        <v>1</v>
      </c>
      <c r="Z23" s="30">
        <f t="shared" si="0"/>
        <v>100</v>
      </c>
    </row>
    <row r="24" spans="1:27" ht="25.5" customHeight="1" x14ac:dyDescent="0.25">
      <c r="A24" s="21"/>
      <c r="B24" s="26" t="s">
        <v>388</v>
      </c>
      <c r="C24" s="27" t="s">
        <v>29</v>
      </c>
      <c r="D24" s="27" t="s">
        <v>46</v>
      </c>
      <c r="E24" s="27" t="s">
        <v>417</v>
      </c>
      <c r="F24" s="28">
        <v>7.6671703000000004</v>
      </c>
      <c r="G24" s="29">
        <v>0</v>
      </c>
      <c r="H24" s="29">
        <v>0</v>
      </c>
      <c r="I24" s="29">
        <v>3</v>
      </c>
      <c r="J24" s="29">
        <v>0</v>
      </c>
      <c r="K24" s="29">
        <v>0</v>
      </c>
      <c r="L24" s="29">
        <v>1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2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4</v>
      </c>
      <c r="Y24" s="29">
        <v>0</v>
      </c>
      <c r="Z24" s="30">
        <f t="shared" si="0"/>
        <v>10</v>
      </c>
    </row>
    <row r="25" spans="1:27" ht="25.5" customHeight="1" x14ac:dyDescent="0.25">
      <c r="A25" s="21"/>
      <c r="B25" s="26" t="s">
        <v>388</v>
      </c>
      <c r="C25" s="27" t="s">
        <v>32</v>
      </c>
      <c r="D25" s="27" t="s">
        <v>47</v>
      </c>
      <c r="E25" s="27" t="s">
        <v>418</v>
      </c>
      <c r="F25" s="28">
        <v>7.5830536999999998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1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1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3</v>
      </c>
      <c r="Y25" s="29">
        <v>0</v>
      </c>
      <c r="Z25" s="30">
        <f t="shared" si="0"/>
        <v>6</v>
      </c>
    </row>
    <row r="26" spans="1:27" ht="25.5" customHeight="1" x14ac:dyDescent="0.25">
      <c r="A26" s="21"/>
      <c r="B26" s="26" t="s">
        <v>388</v>
      </c>
      <c r="C26" s="27" t="s">
        <v>29</v>
      </c>
      <c r="D26" s="27" t="s">
        <v>419</v>
      </c>
      <c r="E26" s="27" t="s">
        <v>420</v>
      </c>
      <c r="F26" s="28">
        <v>7.6590889000000004</v>
      </c>
      <c r="G26" s="29">
        <v>2</v>
      </c>
      <c r="H26" s="29">
        <v>0</v>
      </c>
      <c r="I26" s="29">
        <v>2</v>
      </c>
      <c r="J26" s="29">
        <v>1</v>
      </c>
      <c r="K26" s="29">
        <v>0</v>
      </c>
      <c r="L26" s="29">
        <v>2</v>
      </c>
      <c r="M26" s="29">
        <v>1</v>
      </c>
      <c r="N26" s="29">
        <v>0</v>
      </c>
      <c r="O26" s="29">
        <v>0</v>
      </c>
      <c r="P26" s="29">
        <v>0</v>
      </c>
      <c r="Q26" s="29">
        <v>1</v>
      </c>
      <c r="R26" s="29">
        <v>2</v>
      </c>
      <c r="S26" s="29">
        <v>0</v>
      </c>
      <c r="T26" s="29">
        <v>1</v>
      </c>
      <c r="U26" s="29">
        <v>0</v>
      </c>
      <c r="V26" s="29">
        <v>0</v>
      </c>
      <c r="W26" s="29">
        <v>1</v>
      </c>
      <c r="X26" s="29">
        <v>16</v>
      </c>
      <c r="Y26" s="29">
        <v>0</v>
      </c>
      <c r="Z26" s="30">
        <f t="shared" si="0"/>
        <v>29</v>
      </c>
    </row>
    <row r="27" spans="1:27" ht="25.5" customHeight="1" x14ac:dyDescent="0.25">
      <c r="A27" s="21"/>
      <c r="B27" s="26" t="s">
        <v>388</v>
      </c>
      <c r="C27" s="27" t="s">
        <v>29</v>
      </c>
      <c r="D27" s="27" t="s">
        <v>48</v>
      </c>
      <c r="E27" s="27" t="s">
        <v>421</v>
      </c>
      <c r="F27" s="28">
        <v>7.6795689999999999</v>
      </c>
      <c r="G27" s="29">
        <v>0</v>
      </c>
      <c r="H27" s="29">
        <v>0</v>
      </c>
      <c r="I27" s="29">
        <v>2</v>
      </c>
      <c r="J27" s="29">
        <v>0</v>
      </c>
      <c r="K27" s="29">
        <v>0</v>
      </c>
      <c r="L27" s="29">
        <v>0</v>
      </c>
      <c r="M27" s="29">
        <v>1</v>
      </c>
      <c r="N27" s="29">
        <v>0</v>
      </c>
      <c r="O27" s="29">
        <v>0</v>
      </c>
      <c r="P27" s="29">
        <v>0</v>
      </c>
      <c r="Q27" s="29">
        <v>0</v>
      </c>
      <c r="R27" s="29">
        <v>1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3</v>
      </c>
      <c r="Y27" s="29">
        <v>0</v>
      </c>
      <c r="Z27" s="30">
        <f t="shared" si="0"/>
        <v>7</v>
      </c>
    </row>
    <row r="28" spans="1:27" ht="25.5" customHeight="1" x14ac:dyDescent="0.25">
      <c r="A28" s="21"/>
      <c r="B28" s="26" t="s">
        <v>388</v>
      </c>
      <c r="C28" s="27" t="s">
        <v>16</v>
      </c>
      <c r="D28" s="27" t="s">
        <v>422</v>
      </c>
      <c r="E28" s="27" t="s">
        <v>423</v>
      </c>
      <c r="F28" s="28">
        <v>7.6518316999999998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1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1</v>
      </c>
      <c r="Y28" s="29">
        <v>0</v>
      </c>
      <c r="Z28" s="29">
        <f t="shared" si="0"/>
        <v>2</v>
      </c>
    </row>
    <row r="29" spans="1:27" s="10" customFormat="1" ht="25.5" customHeight="1" x14ac:dyDescent="0.25">
      <c r="A29" s="22"/>
      <c r="B29" s="26" t="s">
        <v>1</v>
      </c>
      <c r="C29" s="26"/>
      <c r="D29" s="26">
        <v>26</v>
      </c>
      <c r="E29" s="26"/>
      <c r="F29" s="31"/>
      <c r="G29" s="30">
        <f t="shared" ref="G29:R29" si="1">SUM(G3:G28)</f>
        <v>19</v>
      </c>
      <c r="H29" s="30">
        <f t="shared" si="1"/>
        <v>22</v>
      </c>
      <c r="I29" s="30">
        <f t="shared" si="1"/>
        <v>39</v>
      </c>
      <c r="J29" s="30">
        <f t="shared" si="1"/>
        <v>7</v>
      </c>
      <c r="K29" s="30">
        <f t="shared" si="1"/>
        <v>2</v>
      </c>
      <c r="L29" s="30">
        <f t="shared" si="1"/>
        <v>25</v>
      </c>
      <c r="M29" s="30">
        <f t="shared" si="1"/>
        <v>9</v>
      </c>
      <c r="N29" s="30">
        <f t="shared" si="1"/>
        <v>3</v>
      </c>
      <c r="O29" s="30">
        <f t="shared" si="1"/>
        <v>9</v>
      </c>
      <c r="P29" s="30">
        <f t="shared" si="1"/>
        <v>1</v>
      </c>
      <c r="Q29" s="30">
        <f t="shared" si="1"/>
        <v>9</v>
      </c>
      <c r="R29" s="30">
        <f t="shared" si="1"/>
        <v>56</v>
      </c>
      <c r="S29" s="30">
        <v>0</v>
      </c>
      <c r="T29" s="30">
        <f>SUM(T3:T28)</f>
        <v>8</v>
      </c>
      <c r="U29" s="30">
        <v>0</v>
      </c>
      <c r="V29" s="30">
        <v>0</v>
      </c>
      <c r="W29" s="30">
        <f>SUM(W3:W28)</f>
        <v>8</v>
      </c>
      <c r="X29" s="30">
        <f>SUM(X3:X28)</f>
        <v>158</v>
      </c>
      <c r="Y29" s="30">
        <f>SUM(Y3:Y28)</f>
        <v>2</v>
      </c>
      <c r="Z29" s="30">
        <f t="shared" si="0"/>
        <v>377</v>
      </c>
    </row>
    <row r="30" spans="1:27" ht="25.5" customHeight="1" x14ac:dyDescent="0.25">
      <c r="A30" s="21"/>
      <c r="B30" s="26" t="s">
        <v>424</v>
      </c>
      <c r="C30" s="27" t="s">
        <v>50</v>
      </c>
      <c r="D30" s="27" t="s">
        <v>51</v>
      </c>
      <c r="E30" s="27" t="s">
        <v>425</v>
      </c>
      <c r="F30" s="28">
        <v>7.6935184000000003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1</v>
      </c>
      <c r="M30" s="29">
        <v>1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30">
        <f t="shared" si="0"/>
        <v>2</v>
      </c>
    </row>
    <row r="31" spans="1:27" ht="25.5" customHeight="1" x14ac:dyDescent="0.25">
      <c r="A31" s="21"/>
      <c r="B31" s="26" t="s">
        <v>424</v>
      </c>
      <c r="C31" s="27" t="s">
        <v>52</v>
      </c>
      <c r="D31" s="27" t="s">
        <v>54</v>
      </c>
      <c r="E31" s="27" t="s">
        <v>426</v>
      </c>
      <c r="F31" s="28">
        <v>7.5809274999999996</v>
      </c>
      <c r="G31" s="29">
        <v>1</v>
      </c>
      <c r="H31" s="29">
        <v>0</v>
      </c>
      <c r="I31" s="29">
        <v>7</v>
      </c>
      <c r="J31" s="29">
        <v>1</v>
      </c>
      <c r="K31" s="29">
        <v>1</v>
      </c>
      <c r="L31" s="29">
        <v>2</v>
      </c>
      <c r="M31" s="29">
        <v>13</v>
      </c>
      <c r="N31" s="29">
        <v>0</v>
      </c>
      <c r="O31" s="29">
        <v>2</v>
      </c>
      <c r="P31" s="29">
        <v>0</v>
      </c>
      <c r="Q31" s="29">
        <v>0</v>
      </c>
      <c r="R31" s="29">
        <v>5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11</v>
      </c>
      <c r="Y31" s="29">
        <v>0</v>
      </c>
      <c r="Z31" s="30">
        <f t="shared" si="0"/>
        <v>43</v>
      </c>
    </row>
    <row r="32" spans="1:27" ht="25.5" customHeight="1" x14ac:dyDescent="0.25">
      <c r="A32" s="21"/>
      <c r="B32" s="26" t="s">
        <v>424</v>
      </c>
      <c r="C32" s="27" t="s">
        <v>52</v>
      </c>
      <c r="D32" s="27" t="s">
        <v>53</v>
      </c>
      <c r="E32" s="27" t="s">
        <v>427</v>
      </c>
      <c r="F32" s="28">
        <v>7.5912094999999997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31">
        <f t="shared" si="0"/>
        <v>0</v>
      </c>
    </row>
    <row r="33" spans="1:26" ht="25.5" customHeight="1" x14ac:dyDescent="0.25">
      <c r="A33" s="21"/>
      <c r="B33" s="26" t="s">
        <v>424</v>
      </c>
      <c r="C33" s="27" t="s">
        <v>57</v>
      </c>
      <c r="D33" s="27" t="s">
        <v>58</v>
      </c>
      <c r="E33" s="27" t="s">
        <v>428</v>
      </c>
      <c r="F33" s="28">
        <v>7.6038204</v>
      </c>
      <c r="G33" s="29">
        <v>0</v>
      </c>
      <c r="H33" s="29">
        <v>0</v>
      </c>
      <c r="I33" s="29">
        <v>1</v>
      </c>
      <c r="J33" s="29">
        <v>1</v>
      </c>
      <c r="K33" s="29">
        <v>0</v>
      </c>
      <c r="L33" s="29">
        <v>2</v>
      </c>
      <c r="M33" s="29">
        <v>2</v>
      </c>
      <c r="N33" s="29">
        <v>0</v>
      </c>
      <c r="O33" s="29">
        <v>1</v>
      </c>
      <c r="P33" s="29">
        <v>0</v>
      </c>
      <c r="Q33" s="29">
        <v>1</v>
      </c>
      <c r="R33" s="29">
        <v>1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3</v>
      </c>
      <c r="Y33" s="29">
        <v>0</v>
      </c>
      <c r="Z33" s="30">
        <f t="shared" si="0"/>
        <v>12</v>
      </c>
    </row>
    <row r="34" spans="1:26" ht="25.5" customHeight="1" x14ac:dyDescent="0.25">
      <c r="A34" s="21"/>
      <c r="B34" s="26" t="s">
        <v>424</v>
      </c>
      <c r="C34" s="27" t="s">
        <v>55</v>
      </c>
      <c r="D34" s="27" t="s">
        <v>56</v>
      </c>
      <c r="E34" s="27" t="s">
        <v>429</v>
      </c>
      <c r="F34" s="28">
        <v>7.5988935</v>
      </c>
      <c r="G34" s="29">
        <v>1</v>
      </c>
      <c r="H34" s="29">
        <v>0</v>
      </c>
      <c r="I34" s="29">
        <v>1</v>
      </c>
      <c r="J34" s="29">
        <v>0</v>
      </c>
      <c r="K34" s="29">
        <v>0</v>
      </c>
      <c r="L34" s="29">
        <v>4</v>
      </c>
      <c r="M34" s="29">
        <v>1</v>
      </c>
      <c r="N34" s="29">
        <v>0</v>
      </c>
      <c r="O34" s="29">
        <v>0</v>
      </c>
      <c r="P34" s="29">
        <v>0</v>
      </c>
      <c r="Q34" s="29">
        <v>0</v>
      </c>
      <c r="R34" s="29">
        <v>2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2</v>
      </c>
      <c r="Y34" s="29">
        <v>0</v>
      </c>
      <c r="Z34" s="30">
        <f t="shared" si="0"/>
        <v>11</v>
      </c>
    </row>
    <row r="35" spans="1:26" ht="25.5" customHeight="1" x14ac:dyDescent="0.25">
      <c r="A35" s="21"/>
      <c r="B35" s="26" t="s">
        <v>424</v>
      </c>
      <c r="C35" s="27" t="s">
        <v>59</v>
      </c>
      <c r="D35" s="27" t="s">
        <v>430</v>
      </c>
      <c r="E35" s="27" t="s">
        <v>431</v>
      </c>
      <c r="F35" s="28">
        <v>7.5945054000000001</v>
      </c>
      <c r="G35" s="29">
        <v>1</v>
      </c>
      <c r="H35" s="29">
        <v>0</v>
      </c>
      <c r="I35" s="29">
        <v>2</v>
      </c>
      <c r="J35" s="29">
        <v>0</v>
      </c>
      <c r="K35" s="29">
        <v>0</v>
      </c>
      <c r="L35" s="29">
        <v>0</v>
      </c>
      <c r="M35" s="29">
        <v>1</v>
      </c>
      <c r="N35" s="29">
        <v>0</v>
      </c>
      <c r="O35" s="29">
        <v>1</v>
      </c>
      <c r="P35" s="29">
        <v>0</v>
      </c>
      <c r="Q35" s="29">
        <v>0</v>
      </c>
      <c r="R35" s="29">
        <v>2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1</v>
      </c>
      <c r="Y35" s="29">
        <v>0</v>
      </c>
      <c r="Z35" s="30">
        <f t="shared" ref="Z35:Z65" si="2">SUM(G35:Y35)</f>
        <v>8</v>
      </c>
    </row>
    <row r="36" spans="1:26" ht="25.5" customHeight="1" x14ac:dyDescent="0.25">
      <c r="A36" s="21"/>
      <c r="B36" s="26" t="s">
        <v>424</v>
      </c>
      <c r="C36" s="27" t="s">
        <v>432</v>
      </c>
      <c r="D36" s="27" t="s">
        <v>61</v>
      </c>
      <c r="E36" s="27" t="s">
        <v>433</v>
      </c>
      <c r="F36" s="28">
        <v>7.5629463000000001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2</v>
      </c>
      <c r="M36" s="29">
        <v>1</v>
      </c>
      <c r="N36" s="29">
        <v>0</v>
      </c>
      <c r="O36" s="29">
        <v>1</v>
      </c>
      <c r="P36" s="29">
        <v>0</v>
      </c>
      <c r="Q36" s="29">
        <v>0</v>
      </c>
      <c r="R36" s="29">
        <v>1</v>
      </c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1</v>
      </c>
      <c r="Y36" s="29">
        <v>0</v>
      </c>
      <c r="Z36" s="30">
        <f t="shared" si="2"/>
        <v>6</v>
      </c>
    </row>
    <row r="37" spans="1:26" ht="25.5" customHeight="1" x14ac:dyDescent="0.25">
      <c r="A37" s="21"/>
      <c r="B37" s="26" t="s">
        <v>424</v>
      </c>
      <c r="C37" s="27" t="s">
        <v>62</v>
      </c>
      <c r="D37" s="27" t="s">
        <v>63</v>
      </c>
      <c r="E37" s="27" t="s">
        <v>434</v>
      </c>
      <c r="F37" s="28">
        <v>7.6009161000000001</v>
      </c>
      <c r="G37" s="29">
        <v>0</v>
      </c>
      <c r="H37" s="29">
        <v>0</v>
      </c>
      <c r="I37" s="29">
        <v>1</v>
      </c>
      <c r="J37" s="29">
        <v>0</v>
      </c>
      <c r="K37" s="29">
        <v>0</v>
      </c>
      <c r="L37" s="29">
        <v>4</v>
      </c>
      <c r="M37" s="29">
        <v>1</v>
      </c>
      <c r="N37" s="29">
        <v>0</v>
      </c>
      <c r="O37" s="29">
        <v>0</v>
      </c>
      <c r="P37" s="29">
        <v>0</v>
      </c>
      <c r="Q37" s="29">
        <v>0</v>
      </c>
      <c r="R37" s="29">
        <v>1</v>
      </c>
      <c r="S37" s="29">
        <v>0</v>
      </c>
      <c r="T37" s="29">
        <v>0</v>
      </c>
      <c r="U37" s="29">
        <v>0</v>
      </c>
      <c r="V37" s="29">
        <v>1</v>
      </c>
      <c r="W37" s="29">
        <v>0</v>
      </c>
      <c r="X37" s="29">
        <v>2</v>
      </c>
      <c r="Y37" s="29">
        <v>0</v>
      </c>
      <c r="Z37" s="30">
        <f t="shared" si="2"/>
        <v>10</v>
      </c>
    </row>
    <row r="38" spans="1:26" ht="25.5" customHeight="1" x14ac:dyDescent="0.25">
      <c r="A38" s="21"/>
      <c r="B38" s="26" t="s">
        <v>424</v>
      </c>
      <c r="C38" s="27" t="s">
        <v>65</v>
      </c>
      <c r="D38" s="27" t="s">
        <v>66</v>
      </c>
      <c r="E38" s="27" t="s">
        <v>435</v>
      </c>
      <c r="F38" s="28">
        <v>7.6228752999999996</v>
      </c>
      <c r="G38" s="29">
        <v>0</v>
      </c>
      <c r="H38" s="29">
        <v>0</v>
      </c>
      <c r="I38" s="29">
        <v>2</v>
      </c>
      <c r="J38" s="29">
        <v>1</v>
      </c>
      <c r="K38" s="29">
        <v>0</v>
      </c>
      <c r="L38" s="29">
        <v>0</v>
      </c>
      <c r="M38" s="29">
        <v>1</v>
      </c>
      <c r="N38" s="29">
        <v>1</v>
      </c>
      <c r="O38" s="29">
        <v>0</v>
      </c>
      <c r="P38" s="29">
        <v>0</v>
      </c>
      <c r="Q38" s="29">
        <v>0</v>
      </c>
      <c r="R38" s="29">
        <v>1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2</v>
      </c>
      <c r="Y38" s="29">
        <v>0</v>
      </c>
      <c r="Z38" s="30">
        <f t="shared" si="2"/>
        <v>8</v>
      </c>
    </row>
    <row r="39" spans="1:26" ht="25.5" customHeight="1" x14ac:dyDescent="0.25">
      <c r="A39" s="21"/>
      <c r="B39" s="26" t="s">
        <v>424</v>
      </c>
      <c r="C39" s="27" t="s">
        <v>65</v>
      </c>
      <c r="D39" s="27" t="s">
        <v>436</v>
      </c>
      <c r="E39" s="27" t="s">
        <v>437</v>
      </c>
      <c r="F39" s="28">
        <v>7.6229956000000003</v>
      </c>
      <c r="G39" s="29">
        <v>2</v>
      </c>
      <c r="H39" s="29">
        <v>2</v>
      </c>
      <c r="I39" s="29">
        <v>2</v>
      </c>
      <c r="J39" s="29">
        <v>0</v>
      </c>
      <c r="K39" s="29">
        <v>0</v>
      </c>
      <c r="L39" s="29">
        <v>1</v>
      </c>
      <c r="M39" s="29">
        <v>4</v>
      </c>
      <c r="N39" s="29">
        <v>0</v>
      </c>
      <c r="O39" s="29">
        <v>2</v>
      </c>
      <c r="P39" s="29">
        <v>0</v>
      </c>
      <c r="Q39" s="29">
        <v>1</v>
      </c>
      <c r="R39" s="29">
        <v>3</v>
      </c>
      <c r="S39" s="29">
        <v>0</v>
      </c>
      <c r="T39" s="29">
        <v>0</v>
      </c>
      <c r="U39" s="29">
        <v>0</v>
      </c>
      <c r="V39" s="29">
        <v>1</v>
      </c>
      <c r="W39" s="29">
        <v>0</v>
      </c>
      <c r="X39" s="29">
        <v>6</v>
      </c>
      <c r="Y39" s="29">
        <v>0</v>
      </c>
      <c r="Z39" s="30">
        <f t="shared" si="2"/>
        <v>24</v>
      </c>
    </row>
    <row r="40" spans="1:26" ht="25.5" customHeight="1" x14ac:dyDescent="0.25">
      <c r="A40" s="21"/>
      <c r="B40" s="26" t="s">
        <v>424</v>
      </c>
      <c r="C40" s="27" t="s">
        <v>59</v>
      </c>
      <c r="D40" s="27" t="s">
        <v>67</v>
      </c>
      <c r="E40" s="27" t="s">
        <v>438</v>
      </c>
      <c r="F40" s="28">
        <v>7.6347962000000003</v>
      </c>
      <c r="G40" s="29">
        <v>1</v>
      </c>
      <c r="H40" s="29">
        <v>1</v>
      </c>
      <c r="I40" s="29">
        <v>4</v>
      </c>
      <c r="J40" s="29">
        <v>1</v>
      </c>
      <c r="K40" s="29">
        <v>0</v>
      </c>
      <c r="L40" s="29">
        <v>4</v>
      </c>
      <c r="M40" s="29">
        <v>3</v>
      </c>
      <c r="N40" s="29">
        <v>0</v>
      </c>
      <c r="O40" s="29">
        <v>1</v>
      </c>
      <c r="P40" s="29">
        <v>0</v>
      </c>
      <c r="Q40" s="29">
        <v>1</v>
      </c>
      <c r="R40" s="29">
        <v>4</v>
      </c>
      <c r="S40" s="29">
        <v>0</v>
      </c>
      <c r="T40" s="29">
        <v>1</v>
      </c>
      <c r="U40" s="29">
        <v>0</v>
      </c>
      <c r="V40" s="29">
        <v>0</v>
      </c>
      <c r="W40" s="29">
        <v>0</v>
      </c>
      <c r="X40" s="29">
        <v>4</v>
      </c>
      <c r="Y40" s="29">
        <v>0</v>
      </c>
      <c r="Z40" s="30">
        <f t="shared" si="2"/>
        <v>25</v>
      </c>
    </row>
    <row r="41" spans="1:26" ht="25.5" customHeight="1" x14ac:dyDescent="0.25">
      <c r="A41" s="21"/>
      <c r="B41" s="26" t="s">
        <v>424</v>
      </c>
      <c r="C41" s="27" t="s">
        <v>65</v>
      </c>
      <c r="D41" s="27" t="s">
        <v>68</v>
      </c>
      <c r="E41" s="27" t="s">
        <v>439</v>
      </c>
      <c r="F41" s="28">
        <v>7.5712674</v>
      </c>
      <c r="G41" s="29">
        <v>0</v>
      </c>
      <c r="H41" s="29">
        <v>0</v>
      </c>
      <c r="I41" s="29">
        <v>3</v>
      </c>
      <c r="J41" s="29">
        <v>0</v>
      </c>
      <c r="K41" s="29">
        <v>0</v>
      </c>
      <c r="L41" s="29">
        <v>0</v>
      </c>
      <c r="M41" s="29">
        <v>2</v>
      </c>
      <c r="N41" s="29">
        <v>0</v>
      </c>
      <c r="O41" s="29">
        <v>1</v>
      </c>
      <c r="P41" s="29">
        <v>0</v>
      </c>
      <c r="Q41" s="29">
        <v>0</v>
      </c>
      <c r="R41" s="29">
        <v>2</v>
      </c>
      <c r="S41" s="29">
        <v>0</v>
      </c>
      <c r="T41" s="29">
        <v>0</v>
      </c>
      <c r="U41" s="29">
        <v>0</v>
      </c>
      <c r="V41" s="29">
        <v>0</v>
      </c>
      <c r="W41" s="29">
        <v>0</v>
      </c>
      <c r="X41" s="29">
        <v>1</v>
      </c>
      <c r="Y41" s="29">
        <v>0</v>
      </c>
      <c r="Z41" s="30">
        <f t="shared" si="2"/>
        <v>9</v>
      </c>
    </row>
    <row r="42" spans="1:26" ht="25.5" customHeight="1" x14ac:dyDescent="0.25">
      <c r="A42" s="21"/>
      <c r="B42" s="26" t="s">
        <v>424</v>
      </c>
      <c r="C42" s="27" t="s">
        <v>69</v>
      </c>
      <c r="D42" s="27" t="s">
        <v>440</v>
      </c>
      <c r="E42" s="27" t="s">
        <v>441</v>
      </c>
      <c r="F42" s="28">
        <v>7.5612085000000002</v>
      </c>
      <c r="G42" s="29">
        <v>0</v>
      </c>
      <c r="H42" s="29">
        <v>0</v>
      </c>
      <c r="I42" s="29">
        <v>2</v>
      </c>
      <c r="J42" s="29">
        <v>0</v>
      </c>
      <c r="K42" s="29">
        <v>0</v>
      </c>
      <c r="L42" s="29">
        <v>1</v>
      </c>
      <c r="M42" s="29">
        <v>2</v>
      </c>
      <c r="N42" s="29">
        <v>0</v>
      </c>
      <c r="O42" s="29">
        <v>0</v>
      </c>
      <c r="P42" s="29">
        <v>0</v>
      </c>
      <c r="Q42" s="29">
        <v>1</v>
      </c>
      <c r="R42" s="29">
        <v>3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2</v>
      </c>
      <c r="Y42" s="29">
        <v>0</v>
      </c>
      <c r="Z42" s="30">
        <f t="shared" si="2"/>
        <v>11</v>
      </c>
    </row>
    <row r="43" spans="1:26" ht="25.5" customHeight="1" x14ac:dyDescent="0.25">
      <c r="A43" s="21"/>
      <c r="B43" s="26" t="s">
        <v>424</v>
      </c>
      <c r="C43" s="27" t="s">
        <v>52</v>
      </c>
      <c r="D43" s="27" t="s">
        <v>381</v>
      </c>
      <c r="E43" s="27" t="s">
        <v>442</v>
      </c>
      <c r="F43" s="28">
        <v>7.5218278999999999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2</v>
      </c>
      <c r="N43" s="28">
        <v>0</v>
      </c>
      <c r="O43" s="28">
        <v>1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  <c r="U43" s="28">
        <v>0</v>
      </c>
      <c r="V43" s="28">
        <v>0</v>
      </c>
      <c r="W43" s="28">
        <v>0</v>
      </c>
      <c r="X43" s="28">
        <v>1</v>
      </c>
      <c r="Y43" s="28">
        <v>0</v>
      </c>
      <c r="Z43" s="31">
        <f t="shared" si="2"/>
        <v>4</v>
      </c>
    </row>
    <row r="44" spans="1:26" ht="25.5" customHeight="1" x14ac:dyDescent="0.25">
      <c r="A44" s="21"/>
      <c r="B44" s="26" t="s">
        <v>424</v>
      </c>
      <c r="C44" s="27" t="s">
        <v>62</v>
      </c>
      <c r="D44" s="27" t="s">
        <v>443</v>
      </c>
      <c r="E44" s="27" t="s">
        <v>444</v>
      </c>
      <c r="F44" s="28">
        <v>7.6352792000000003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2</v>
      </c>
      <c r="N44" s="29">
        <v>0</v>
      </c>
      <c r="O44" s="29">
        <v>0</v>
      </c>
      <c r="P44" s="29">
        <v>0</v>
      </c>
      <c r="Q44" s="29">
        <v>0</v>
      </c>
      <c r="R44" s="29">
        <v>1</v>
      </c>
      <c r="S44" s="29">
        <v>0</v>
      </c>
      <c r="T44" s="29">
        <v>0</v>
      </c>
      <c r="U44" s="29">
        <v>0</v>
      </c>
      <c r="V44" s="29">
        <v>0</v>
      </c>
      <c r="W44" s="29">
        <v>0</v>
      </c>
      <c r="X44" s="29">
        <v>1</v>
      </c>
      <c r="Y44" s="29">
        <v>0</v>
      </c>
      <c r="Z44" s="30">
        <f t="shared" si="2"/>
        <v>4</v>
      </c>
    </row>
    <row r="45" spans="1:26" ht="25.5" customHeight="1" x14ac:dyDescent="0.25">
      <c r="A45" s="21"/>
      <c r="B45" s="26" t="s">
        <v>424</v>
      </c>
      <c r="C45" s="27" t="s">
        <v>62</v>
      </c>
      <c r="D45" s="27" t="s">
        <v>70</v>
      </c>
      <c r="E45" s="27" t="s">
        <v>445</v>
      </c>
      <c r="F45" s="28">
        <v>7.6354692000000002</v>
      </c>
      <c r="G45" s="29">
        <v>0</v>
      </c>
      <c r="H45" s="29">
        <v>1</v>
      </c>
      <c r="I45" s="29">
        <v>1</v>
      </c>
      <c r="J45" s="29">
        <v>0</v>
      </c>
      <c r="K45" s="29">
        <v>0</v>
      </c>
      <c r="L45" s="29">
        <v>0</v>
      </c>
      <c r="M45" s="29">
        <v>1</v>
      </c>
      <c r="N45" s="29">
        <v>0</v>
      </c>
      <c r="O45" s="29">
        <v>0</v>
      </c>
      <c r="P45" s="29">
        <v>0</v>
      </c>
      <c r="Q45" s="29">
        <v>0</v>
      </c>
      <c r="R45" s="29">
        <v>1</v>
      </c>
      <c r="S45" s="29">
        <v>0</v>
      </c>
      <c r="T45" s="29">
        <v>0</v>
      </c>
      <c r="U45" s="29">
        <v>0</v>
      </c>
      <c r="V45" s="29">
        <v>0</v>
      </c>
      <c r="W45" s="29">
        <v>0</v>
      </c>
      <c r="X45" s="29">
        <v>2</v>
      </c>
      <c r="Y45" s="29">
        <v>0</v>
      </c>
      <c r="Z45" s="30">
        <f t="shared" si="2"/>
        <v>6</v>
      </c>
    </row>
    <row r="46" spans="1:26" ht="25.5" customHeight="1" x14ac:dyDescent="0.25">
      <c r="A46" s="21"/>
      <c r="B46" s="26" t="s">
        <v>424</v>
      </c>
      <c r="C46" s="27" t="s">
        <v>71</v>
      </c>
      <c r="D46" s="27" t="s">
        <v>72</v>
      </c>
      <c r="E46" s="27" t="s">
        <v>446</v>
      </c>
      <c r="F46" s="28">
        <v>7.6533103000000002</v>
      </c>
      <c r="G46" s="29">
        <v>2</v>
      </c>
      <c r="H46" s="29">
        <v>4</v>
      </c>
      <c r="I46" s="29">
        <v>0</v>
      </c>
      <c r="J46" s="29">
        <v>0</v>
      </c>
      <c r="K46" s="29">
        <v>0</v>
      </c>
      <c r="L46" s="29">
        <v>3</v>
      </c>
      <c r="M46" s="29">
        <v>9</v>
      </c>
      <c r="N46" s="29">
        <v>0</v>
      </c>
      <c r="O46" s="29">
        <v>3</v>
      </c>
      <c r="P46" s="29">
        <v>0</v>
      </c>
      <c r="Q46" s="29">
        <v>1</v>
      </c>
      <c r="R46" s="29">
        <v>6</v>
      </c>
      <c r="S46" s="29">
        <v>0</v>
      </c>
      <c r="T46" s="29">
        <v>1</v>
      </c>
      <c r="U46" s="29">
        <v>0</v>
      </c>
      <c r="V46" s="29">
        <v>0</v>
      </c>
      <c r="W46" s="29">
        <v>1</v>
      </c>
      <c r="X46" s="29">
        <v>7</v>
      </c>
      <c r="Y46" s="29">
        <v>0</v>
      </c>
      <c r="Z46" s="30">
        <f t="shared" si="2"/>
        <v>37</v>
      </c>
    </row>
    <row r="47" spans="1:26" ht="25.5" customHeight="1" x14ac:dyDescent="0.25">
      <c r="A47" s="21"/>
      <c r="B47" s="26" t="s">
        <v>424</v>
      </c>
      <c r="C47" s="27" t="s">
        <v>50</v>
      </c>
      <c r="D47" s="27" t="s">
        <v>73</v>
      </c>
      <c r="E47" s="27" t="s">
        <v>447</v>
      </c>
      <c r="F47" s="28">
        <v>7.6517473000000003</v>
      </c>
      <c r="G47" s="29">
        <v>0</v>
      </c>
      <c r="H47" s="29">
        <v>0</v>
      </c>
      <c r="I47" s="29">
        <v>2</v>
      </c>
      <c r="J47" s="29">
        <v>0</v>
      </c>
      <c r="K47" s="29">
        <v>0</v>
      </c>
      <c r="L47" s="29">
        <v>0</v>
      </c>
      <c r="M47" s="29">
        <v>2</v>
      </c>
      <c r="N47" s="29">
        <v>0</v>
      </c>
      <c r="O47" s="29">
        <v>1</v>
      </c>
      <c r="P47" s="29">
        <v>0</v>
      </c>
      <c r="Q47" s="29">
        <v>0</v>
      </c>
      <c r="R47" s="29">
        <v>3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3</v>
      </c>
      <c r="Y47" s="29">
        <v>0</v>
      </c>
      <c r="Z47" s="30">
        <f t="shared" si="2"/>
        <v>11</v>
      </c>
    </row>
    <row r="48" spans="1:26" s="10" customFormat="1" ht="25.5" customHeight="1" x14ac:dyDescent="0.25">
      <c r="A48" s="22"/>
      <c r="B48" s="26" t="s">
        <v>424</v>
      </c>
      <c r="C48" s="27" t="s">
        <v>50</v>
      </c>
      <c r="D48" s="27" t="s">
        <v>448</v>
      </c>
      <c r="E48" s="27" t="s">
        <v>449</v>
      </c>
      <c r="F48" s="28">
        <v>7.6709617000000003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2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  <c r="U48" s="29">
        <v>0</v>
      </c>
      <c r="V48" s="29">
        <v>0</v>
      </c>
      <c r="W48" s="29">
        <v>0</v>
      </c>
      <c r="X48" s="29">
        <v>2</v>
      </c>
      <c r="Y48" s="29">
        <v>0</v>
      </c>
      <c r="Z48" s="30">
        <f t="shared" si="2"/>
        <v>4</v>
      </c>
    </row>
    <row r="49" spans="1:26" ht="25.5" customHeight="1" x14ac:dyDescent="0.25">
      <c r="A49" s="21"/>
      <c r="B49" s="26" t="s">
        <v>424</v>
      </c>
      <c r="C49" s="27" t="s">
        <v>450</v>
      </c>
      <c r="D49" s="27" t="s">
        <v>451</v>
      </c>
      <c r="E49" s="27" t="s">
        <v>452</v>
      </c>
      <c r="F49" s="28">
        <v>7.6432662000000002</v>
      </c>
      <c r="G49" s="29">
        <v>1</v>
      </c>
      <c r="H49" s="29">
        <v>0</v>
      </c>
      <c r="I49" s="29">
        <v>2</v>
      </c>
      <c r="J49" s="29">
        <v>0</v>
      </c>
      <c r="K49" s="29">
        <v>0</v>
      </c>
      <c r="L49" s="29">
        <v>2</v>
      </c>
      <c r="M49" s="29">
        <v>2</v>
      </c>
      <c r="N49" s="29">
        <v>0</v>
      </c>
      <c r="O49" s="29">
        <v>1</v>
      </c>
      <c r="P49" s="29">
        <v>0</v>
      </c>
      <c r="Q49" s="29">
        <v>0</v>
      </c>
      <c r="R49" s="29">
        <v>1</v>
      </c>
      <c r="S49" s="29">
        <v>0</v>
      </c>
      <c r="T49" s="29">
        <v>0</v>
      </c>
      <c r="U49" s="29">
        <v>0</v>
      </c>
      <c r="V49" s="29">
        <v>0</v>
      </c>
      <c r="W49" s="29">
        <v>1</v>
      </c>
      <c r="X49" s="29">
        <v>3</v>
      </c>
      <c r="Y49" s="29">
        <v>0</v>
      </c>
      <c r="Z49" s="30">
        <f t="shared" si="2"/>
        <v>13</v>
      </c>
    </row>
    <row r="50" spans="1:26" s="10" customFormat="1" ht="25.5" customHeight="1" x14ac:dyDescent="0.25">
      <c r="A50" s="22"/>
      <c r="B50" s="26" t="s">
        <v>49</v>
      </c>
      <c r="C50" s="26"/>
      <c r="D50" s="26">
        <v>20</v>
      </c>
      <c r="E50" s="26"/>
      <c r="F50" s="31"/>
      <c r="G50" s="30">
        <f t="shared" ref="G50:R50" si="3">SUM(G30:G49)</f>
        <v>9</v>
      </c>
      <c r="H50" s="30">
        <f t="shared" si="3"/>
        <v>8</v>
      </c>
      <c r="I50" s="30">
        <f t="shared" si="3"/>
        <v>30</v>
      </c>
      <c r="J50" s="30">
        <f t="shared" si="3"/>
        <v>4</v>
      </c>
      <c r="K50" s="30">
        <f t="shared" si="3"/>
        <v>1</v>
      </c>
      <c r="L50" s="30">
        <f t="shared" si="3"/>
        <v>26</v>
      </c>
      <c r="M50" s="30">
        <f t="shared" si="3"/>
        <v>52</v>
      </c>
      <c r="N50" s="30">
        <f t="shared" si="3"/>
        <v>1</v>
      </c>
      <c r="O50" s="30">
        <f t="shared" si="3"/>
        <v>15</v>
      </c>
      <c r="P50" s="30">
        <f t="shared" si="3"/>
        <v>0</v>
      </c>
      <c r="Q50" s="30">
        <f t="shared" si="3"/>
        <v>5</v>
      </c>
      <c r="R50" s="30">
        <f t="shared" si="3"/>
        <v>37</v>
      </c>
      <c r="S50" s="30">
        <v>0</v>
      </c>
      <c r="T50" s="30">
        <f>SUM(T30:T49)</f>
        <v>2</v>
      </c>
      <c r="U50" s="30">
        <v>0</v>
      </c>
      <c r="V50" s="30">
        <f>SUM(V30:V49)</f>
        <v>2</v>
      </c>
      <c r="W50" s="30">
        <f>SUM(W30:W49)</f>
        <v>2</v>
      </c>
      <c r="X50" s="30">
        <f>SUM(X30:X49)</f>
        <v>54</v>
      </c>
      <c r="Y50" s="30">
        <v>0</v>
      </c>
      <c r="Z50" s="30">
        <f t="shared" si="2"/>
        <v>248</v>
      </c>
    </row>
    <row r="51" spans="1:26" ht="25.5" customHeight="1" x14ac:dyDescent="0.25">
      <c r="A51" s="21"/>
      <c r="B51" s="26" t="s">
        <v>453</v>
      </c>
      <c r="C51" s="27" t="s">
        <v>75</v>
      </c>
      <c r="D51" s="27" t="s">
        <v>454</v>
      </c>
      <c r="E51" s="27" t="s">
        <v>455</v>
      </c>
      <c r="F51" s="28">
        <v>7.6976446000000003</v>
      </c>
      <c r="G51" s="29">
        <v>0</v>
      </c>
      <c r="H51" s="29">
        <v>0</v>
      </c>
      <c r="I51" s="29">
        <v>2</v>
      </c>
      <c r="J51" s="29">
        <v>0</v>
      </c>
      <c r="K51" s="29">
        <v>0</v>
      </c>
      <c r="L51" s="29">
        <v>3</v>
      </c>
      <c r="M51" s="29">
        <v>1</v>
      </c>
      <c r="N51" s="29">
        <v>0</v>
      </c>
      <c r="O51" s="29">
        <v>1</v>
      </c>
      <c r="P51" s="29">
        <v>0</v>
      </c>
      <c r="Q51" s="29">
        <v>0</v>
      </c>
      <c r="R51" s="29">
        <v>1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2</v>
      </c>
      <c r="Y51" s="29">
        <v>0</v>
      </c>
      <c r="Z51" s="30">
        <f t="shared" si="2"/>
        <v>10</v>
      </c>
    </row>
    <row r="52" spans="1:26" ht="25.5" customHeight="1" x14ac:dyDescent="0.25">
      <c r="A52" s="21"/>
      <c r="B52" s="26" t="s">
        <v>453</v>
      </c>
      <c r="C52" s="27" t="s">
        <v>79</v>
      </c>
      <c r="D52" s="27" t="s">
        <v>456</v>
      </c>
      <c r="E52" s="27" t="s">
        <v>457</v>
      </c>
      <c r="F52" s="28">
        <v>7.6641114999999997</v>
      </c>
      <c r="G52" s="29">
        <v>1</v>
      </c>
      <c r="H52" s="29">
        <v>0</v>
      </c>
      <c r="I52" s="29">
        <v>1</v>
      </c>
      <c r="J52" s="29">
        <v>0</v>
      </c>
      <c r="K52" s="29">
        <v>0</v>
      </c>
      <c r="L52" s="29">
        <v>3</v>
      </c>
      <c r="M52" s="29">
        <v>0</v>
      </c>
      <c r="N52" s="29">
        <v>0</v>
      </c>
      <c r="O52" s="29">
        <v>1</v>
      </c>
      <c r="P52" s="29">
        <v>0</v>
      </c>
      <c r="Q52" s="29">
        <v>0</v>
      </c>
      <c r="R52" s="29">
        <v>5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3</v>
      </c>
      <c r="Y52" s="29">
        <v>0</v>
      </c>
      <c r="Z52" s="30">
        <f t="shared" si="2"/>
        <v>14</v>
      </c>
    </row>
    <row r="53" spans="1:26" ht="25.5" customHeight="1" x14ac:dyDescent="0.25">
      <c r="A53" s="21"/>
      <c r="B53" s="26" t="s">
        <v>453</v>
      </c>
      <c r="C53" s="27" t="s">
        <v>77</v>
      </c>
      <c r="D53" s="27" t="s">
        <v>94</v>
      </c>
      <c r="E53" s="27" t="s">
        <v>458</v>
      </c>
      <c r="F53" s="28">
        <v>7.6663132999999997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1</v>
      </c>
      <c r="N53" s="29">
        <v>0</v>
      </c>
      <c r="O53" s="29">
        <v>1</v>
      </c>
      <c r="P53" s="29">
        <v>0</v>
      </c>
      <c r="Q53" s="29">
        <v>0</v>
      </c>
      <c r="R53" s="29">
        <v>2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2</v>
      </c>
      <c r="Y53" s="29">
        <v>1</v>
      </c>
      <c r="Z53" s="30">
        <f t="shared" si="2"/>
        <v>7</v>
      </c>
    </row>
    <row r="54" spans="1:26" ht="25.5" customHeight="1" x14ac:dyDescent="0.25">
      <c r="A54" s="21"/>
      <c r="B54" s="26" t="s">
        <v>453</v>
      </c>
      <c r="C54" s="27" t="s">
        <v>81</v>
      </c>
      <c r="D54" s="27" t="s">
        <v>82</v>
      </c>
      <c r="E54" s="27" t="s">
        <v>459</v>
      </c>
      <c r="F54" s="28">
        <v>7.6511901</v>
      </c>
      <c r="G54" s="29">
        <v>0</v>
      </c>
      <c r="H54" s="29">
        <v>2</v>
      </c>
      <c r="I54" s="29">
        <v>2</v>
      </c>
      <c r="J54" s="29">
        <v>1</v>
      </c>
      <c r="K54" s="29">
        <v>0</v>
      </c>
      <c r="L54" s="29">
        <v>5</v>
      </c>
      <c r="M54" s="29">
        <v>7</v>
      </c>
      <c r="N54" s="29">
        <v>0</v>
      </c>
      <c r="O54" s="29">
        <v>0</v>
      </c>
      <c r="P54" s="29">
        <v>0</v>
      </c>
      <c r="Q54" s="29">
        <v>0</v>
      </c>
      <c r="R54" s="29">
        <v>10</v>
      </c>
      <c r="S54" s="29">
        <v>0</v>
      </c>
      <c r="T54" s="29">
        <v>1</v>
      </c>
      <c r="U54" s="29">
        <v>0</v>
      </c>
      <c r="V54" s="29">
        <v>1</v>
      </c>
      <c r="W54" s="29">
        <v>1</v>
      </c>
      <c r="X54" s="29">
        <v>4</v>
      </c>
      <c r="Y54" s="29">
        <v>0</v>
      </c>
      <c r="Z54" s="30">
        <f t="shared" si="2"/>
        <v>34</v>
      </c>
    </row>
    <row r="55" spans="1:26" ht="25.5" customHeight="1" x14ac:dyDescent="0.25">
      <c r="A55" s="21"/>
      <c r="B55" s="26" t="s">
        <v>453</v>
      </c>
      <c r="C55" s="27" t="s">
        <v>83</v>
      </c>
      <c r="D55" s="27" t="s">
        <v>460</v>
      </c>
      <c r="E55" s="27" t="s">
        <v>461</v>
      </c>
      <c r="F55" s="28">
        <v>7.6526943000000003</v>
      </c>
      <c r="G55" s="29">
        <v>0</v>
      </c>
      <c r="H55" s="29">
        <v>1</v>
      </c>
      <c r="I55" s="29">
        <v>1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29">
        <v>0</v>
      </c>
      <c r="W55" s="29">
        <v>0</v>
      </c>
      <c r="X55" s="28">
        <v>0</v>
      </c>
      <c r="Y55" s="28">
        <v>0</v>
      </c>
      <c r="Z55" s="31">
        <f t="shared" si="2"/>
        <v>2</v>
      </c>
    </row>
    <row r="56" spans="1:26" ht="25.5" customHeight="1" x14ac:dyDescent="0.25">
      <c r="A56" s="21"/>
      <c r="B56" s="26" t="s">
        <v>453</v>
      </c>
      <c r="C56" s="27" t="s">
        <v>81</v>
      </c>
      <c r="D56" s="27" t="s">
        <v>84</v>
      </c>
      <c r="E56" s="27" t="s">
        <v>462</v>
      </c>
      <c r="F56" s="28">
        <v>7.6564329999999998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1</v>
      </c>
      <c r="N56" s="29">
        <v>0</v>
      </c>
      <c r="O56" s="29">
        <v>0</v>
      </c>
      <c r="P56" s="29">
        <v>0</v>
      </c>
      <c r="Q56" s="29">
        <v>0</v>
      </c>
      <c r="R56" s="29">
        <v>1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2</v>
      </c>
      <c r="Y56" s="29">
        <v>0</v>
      </c>
      <c r="Z56" s="30">
        <f t="shared" si="2"/>
        <v>4</v>
      </c>
    </row>
    <row r="57" spans="1:26" ht="25.5" customHeight="1" x14ac:dyDescent="0.25">
      <c r="A57" s="21"/>
      <c r="B57" s="26" t="s">
        <v>453</v>
      </c>
      <c r="C57" s="27" t="s">
        <v>79</v>
      </c>
      <c r="D57" s="27" t="s">
        <v>463</v>
      </c>
      <c r="E57" s="27" t="s">
        <v>464</v>
      </c>
      <c r="F57" s="28">
        <v>7.6540854999999999</v>
      </c>
      <c r="G57" s="29">
        <v>1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1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2</v>
      </c>
      <c r="Y57" s="29">
        <v>0</v>
      </c>
      <c r="Z57" s="30">
        <f t="shared" si="2"/>
        <v>4</v>
      </c>
    </row>
    <row r="58" spans="1:26" ht="25.5" customHeight="1" x14ac:dyDescent="0.25">
      <c r="A58" s="21"/>
      <c r="B58" s="26" t="s">
        <v>453</v>
      </c>
      <c r="C58" s="27" t="s">
        <v>85</v>
      </c>
      <c r="D58" s="27" t="s">
        <v>465</v>
      </c>
      <c r="E58" s="27" t="s">
        <v>466</v>
      </c>
      <c r="F58" s="28">
        <v>7.6582043999999998</v>
      </c>
      <c r="G58" s="29">
        <v>1</v>
      </c>
      <c r="H58" s="29">
        <v>0</v>
      </c>
      <c r="I58" s="29">
        <v>1</v>
      </c>
      <c r="J58" s="29">
        <v>1</v>
      </c>
      <c r="K58" s="29">
        <v>0</v>
      </c>
      <c r="L58" s="29">
        <v>7</v>
      </c>
      <c r="M58" s="29">
        <v>3</v>
      </c>
      <c r="N58" s="29">
        <v>1</v>
      </c>
      <c r="O58" s="29">
        <v>1</v>
      </c>
      <c r="P58" s="29">
        <v>0</v>
      </c>
      <c r="Q58" s="29">
        <v>0</v>
      </c>
      <c r="R58" s="29">
        <v>5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3</v>
      </c>
      <c r="Y58" s="29">
        <v>0</v>
      </c>
      <c r="Z58" s="30">
        <f t="shared" si="2"/>
        <v>23</v>
      </c>
    </row>
    <row r="59" spans="1:26" ht="25.5" customHeight="1" x14ac:dyDescent="0.25">
      <c r="A59" s="21"/>
      <c r="B59" s="26" t="s">
        <v>453</v>
      </c>
      <c r="C59" s="27" t="s">
        <v>86</v>
      </c>
      <c r="D59" s="27" t="s">
        <v>467</v>
      </c>
      <c r="E59" s="27" t="s">
        <v>468</v>
      </c>
      <c r="F59" s="28">
        <v>7.6530126999999997</v>
      </c>
      <c r="G59" s="29">
        <v>0</v>
      </c>
      <c r="H59" s="29">
        <v>0</v>
      </c>
      <c r="I59" s="29">
        <v>2</v>
      </c>
      <c r="J59" s="29">
        <v>0</v>
      </c>
      <c r="K59" s="29">
        <v>0</v>
      </c>
      <c r="L59" s="29">
        <v>1</v>
      </c>
      <c r="M59" s="29">
        <v>1</v>
      </c>
      <c r="N59" s="29">
        <v>0</v>
      </c>
      <c r="O59" s="29">
        <v>0</v>
      </c>
      <c r="P59" s="29">
        <v>0</v>
      </c>
      <c r="Q59" s="29">
        <v>0</v>
      </c>
      <c r="R59" s="29">
        <v>5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1</v>
      </c>
      <c r="Y59" s="29">
        <v>0</v>
      </c>
      <c r="Z59" s="30">
        <f t="shared" si="2"/>
        <v>10</v>
      </c>
    </row>
    <row r="60" spans="1:26" ht="25.5" customHeight="1" x14ac:dyDescent="0.25">
      <c r="A60" s="21"/>
      <c r="B60" s="26" t="s">
        <v>453</v>
      </c>
      <c r="C60" s="27" t="s">
        <v>469</v>
      </c>
      <c r="D60" s="27" t="s">
        <v>470</v>
      </c>
      <c r="E60" s="27" t="s">
        <v>471</v>
      </c>
      <c r="F60" s="28">
        <v>7.653397</v>
      </c>
      <c r="G60" s="29">
        <v>0</v>
      </c>
      <c r="H60" s="29">
        <v>1</v>
      </c>
      <c r="I60" s="29">
        <v>2</v>
      </c>
      <c r="J60" s="29">
        <v>0</v>
      </c>
      <c r="K60" s="29">
        <v>0</v>
      </c>
      <c r="L60" s="29">
        <v>4</v>
      </c>
      <c r="M60" s="29">
        <v>1</v>
      </c>
      <c r="N60" s="29">
        <v>0</v>
      </c>
      <c r="O60" s="29">
        <v>0</v>
      </c>
      <c r="P60" s="29">
        <v>0</v>
      </c>
      <c r="Q60" s="29">
        <v>1</v>
      </c>
      <c r="R60" s="29">
        <v>4</v>
      </c>
      <c r="S60" s="29">
        <v>0</v>
      </c>
      <c r="T60" s="29">
        <v>1</v>
      </c>
      <c r="U60" s="29">
        <v>0</v>
      </c>
      <c r="V60" s="29">
        <v>0</v>
      </c>
      <c r="W60" s="29">
        <v>0</v>
      </c>
      <c r="X60" s="29">
        <v>3</v>
      </c>
      <c r="Y60" s="29">
        <v>0</v>
      </c>
      <c r="Z60" s="30">
        <f t="shared" si="2"/>
        <v>17</v>
      </c>
    </row>
    <row r="61" spans="1:26" ht="25.5" customHeight="1" x14ac:dyDescent="0.25">
      <c r="A61" s="21"/>
      <c r="B61" s="26" t="s">
        <v>453</v>
      </c>
      <c r="C61" s="27" t="s">
        <v>75</v>
      </c>
      <c r="D61" s="27" t="s">
        <v>472</v>
      </c>
      <c r="E61" s="27" t="s">
        <v>473</v>
      </c>
      <c r="F61" s="28">
        <v>7.7318365</v>
      </c>
      <c r="G61" s="29">
        <v>0</v>
      </c>
      <c r="H61" s="29">
        <v>0</v>
      </c>
      <c r="I61" s="29">
        <v>1</v>
      </c>
      <c r="J61" s="29">
        <v>0</v>
      </c>
      <c r="K61" s="29">
        <v>0</v>
      </c>
      <c r="L61" s="29">
        <v>1</v>
      </c>
      <c r="M61" s="29">
        <v>1</v>
      </c>
      <c r="N61" s="29">
        <v>0</v>
      </c>
      <c r="O61" s="29">
        <v>0</v>
      </c>
      <c r="P61" s="29">
        <v>0</v>
      </c>
      <c r="Q61" s="29">
        <v>0</v>
      </c>
      <c r="R61" s="29">
        <v>2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3</v>
      </c>
      <c r="Y61" s="29">
        <v>0</v>
      </c>
      <c r="Z61" s="30">
        <f t="shared" si="2"/>
        <v>8</v>
      </c>
    </row>
    <row r="62" spans="1:26" ht="25.5" customHeight="1" x14ac:dyDescent="0.25">
      <c r="A62" s="21"/>
      <c r="B62" s="26" t="s">
        <v>453</v>
      </c>
      <c r="C62" s="27" t="s">
        <v>88</v>
      </c>
      <c r="D62" s="27" t="s">
        <v>474</v>
      </c>
      <c r="E62" s="27" t="s">
        <v>475</v>
      </c>
      <c r="F62" s="28">
        <v>7.6312338000000004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1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3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1</v>
      </c>
      <c r="Y62" s="29">
        <v>0</v>
      </c>
      <c r="Z62" s="30">
        <f t="shared" si="2"/>
        <v>5</v>
      </c>
    </row>
    <row r="63" spans="1:26" ht="25.5" customHeight="1" x14ac:dyDescent="0.25">
      <c r="A63" s="21"/>
      <c r="B63" s="26" t="s">
        <v>453</v>
      </c>
      <c r="C63" s="27" t="s">
        <v>90</v>
      </c>
      <c r="D63" s="27" t="s">
        <v>476</v>
      </c>
      <c r="E63" s="27" t="s">
        <v>477</v>
      </c>
      <c r="F63" s="28">
        <v>7.6486187000000001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1</v>
      </c>
      <c r="N63" s="29">
        <v>0</v>
      </c>
      <c r="O63" s="29">
        <v>1</v>
      </c>
      <c r="P63" s="29">
        <v>0</v>
      </c>
      <c r="Q63" s="29">
        <v>0</v>
      </c>
      <c r="R63" s="29">
        <v>2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1</v>
      </c>
      <c r="Y63" s="29">
        <v>0</v>
      </c>
      <c r="Z63" s="30">
        <f t="shared" si="2"/>
        <v>5</v>
      </c>
    </row>
    <row r="64" spans="1:26" ht="25.5" customHeight="1" x14ac:dyDescent="0.25">
      <c r="A64" s="21"/>
      <c r="B64" s="26" t="s">
        <v>453</v>
      </c>
      <c r="C64" s="27" t="s">
        <v>75</v>
      </c>
      <c r="D64" s="27" t="s">
        <v>882</v>
      </c>
      <c r="E64" s="27" t="s">
        <v>478</v>
      </c>
      <c r="F64" s="28">
        <v>7.6925989000000001</v>
      </c>
      <c r="G64" s="29">
        <v>1</v>
      </c>
      <c r="H64" s="29">
        <v>1</v>
      </c>
      <c r="I64" s="29">
        <v>1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1</v>
      </c>
      <c r="P64" s="29">
        <v>0</v>
      </c>
      <c r="Q64" s="29">
        <v>1</v>
      </c>
      <c r="R64" s="29">
        <v>1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30">
        <f t="shared" si="2"/>
        <v>6</v>
      </c>
    </row>
    <row r="65" spans="1:26" ht="25.5" customHeight="1" x14ac:dyDescent="0.25">
      <c r="A65" s="21"/>
      <c r="B65" s="26" t="s">
        <v>453</v>
      </c>
      <c r="C65" s="27" t="s">
        <v>75</v>
      </c>
      <c r="D65" s="27" t="s">
        <v>113</v>
      </c>
      <c r="E65" s="27" t="s">
        <v>479</v>
      </c>
      <c r="F65" s="28">
        <v>7.7281054999999999</v>
      </c>
      <c r="G65" s="29">
        <v>0</v>
      </c>
      <c r="H65" s="29">
        <v>0</v>
      </c>
      <c r="I65" s="29">
        <v>1</v>
      </c>
      <c r="J65" s="29">
        <v>0</v>
      </c>
      <c r="K65" s="29">
        <v>0</v>
      </c>
      <c r="L65" s="29">
        <v>1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1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3</v>
      </c>
      <c r="Y65" s="29">
        <v>0</v>
      </c>
      <c r="Z65" s="30">
        <f t="shared" si="2"/>
        <v>6</v>
      </c>
    </row>
    <row r="66" spans="1:26" ht="25.5" customHeight="1" x14ac:dyDescent="0.25">
      <c r="A66" s="21"/>
      <c r="B66" s="26" t="s">
        <v>453</v>
      </c>
      <c r="C66" s="27" t="s">
        <v>75</v>
      </c>
      <c r="D66" s="27" t="s">
        <v>76</v>
      </c>
      <c r="E66" s="27" t="s">
        <v>480</v>
      </c>
      <c r="F66" s="28">
        <v>7.7752863000000003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28">
        <v>0</v>
      </c>
      <c r="N66" s="28">
        <v>0</v>
      </c>
      <c r="O66" s="28">
        <v>1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  <c r="U66" s="28">
        <v>0</v>
      </c>
      <c r="V66" s="28">
        <v>0</v>
      </c>
      <c r="W66" s="28">
        <v>0</v>
      </c>
      <c r="X66" s="28">
        <v>0</v>
      </c>
      <c r="Y66" s="28">
        <v>0</v>
      </c>
      <c r="Z66" s="31">
        <f>SUM(L66:Y66)</f>
        <v>1</v>
      </c>
    </row>
    <row r="67" spans="1:26" ht="25.5" customHeight="1" x14ac:dyDescent="0.25">
      <c r="A67" s="21"/>
      <c r="B67" s="26" t="s">
        <v>453</v>
      </c>
      <c r="C67" s="27" t="s">
        <v>77</v>
      </c>
      <c r="D67" s="27" t="s">
        <v>78</v>
      </c>
      <c r="E67" s="27" t="s">
        <v>481</v>
      </c>
      <c r="F67" s="28">
        <v>7.6980256000000002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1</v>
      </c>
      <c r="N67" s="28">
        <v>0</v>
      </c>
      <c r="O67" s="28">
        <v>1</v>
      </c>
      <c r="P67" s="28">
        <v>0</v>
      </c>
      <c r="Q67" s="28">
        <v>0</v>
      </c>
      <c r="R67" s="28">
        <v>0</v>
      </c>
      <c r="S67" s="28">
        <v>0</v>
      </c>
      <c r="T67" s="28">
        <v>0</v>
      </c>
      <c r="U67" s="28">
        <v>0</v>
      </c>
      <c r="V67" s="28">
        <v>0</v>
      </c>
      <c r="W67" s="28">
        <v>0</v>
      </c>
      <c r="X67" s="28">
        <v>0</v>
      </c>
      <c r="Y67" s="28">
        <v>0</v>
      </c>
      <c r="Z67" s="31">
        <f>SUM(L67:Y67)</f>
        <v>2</v>
      </c>
    </row>
    <row r="68" spans="1:26" ht="25.5" customHeight="1" x14ac:dyDescent="0.25">
      <c r="A68" s="21"/>
      <c r="B68" s="26" t="s">
        <v>453</v>
      </c>
      <c r="C68" s="27" t="s">
        <v>75</v>
      </c>
      <c r="D68" s="27" t="s">
        <v>80</v>
      </c>
      <c r="E68" s="39" t="s">
        <v>482</v>
      </c>
      <c r="F68" s="40" t="s">
        <v>483</v>
      </c>
      <c r="G68" s="28">
        <v>0</v>
      </c>
      <c r="H68" s="28">
        <v>0</v>
      </c>
      <c r="I68" s="28">
        <v>0</v>
      </c>
      <c r="J68" s="28">
        <v>0</v>
      </c>
      <c r="K68" s="28">
        <v>0</v>
      </c>
      <c r="L68" s="28">
        <v>0</v>
      </c>
      <c r="M68" s="28">
        <v>0</v>
      </c>
      <c r="N68" s="28">
        <v>0</v>
      </c>
      <c r="O68" s="28">
        <v>1</v>
      </c>
      <c r="P68" s="28">
        <v>0</v>
      </c>
      <c r="Q68" s="28">
        <v>0</v>
      </c>
      <c r="R68" s="28">
        <v>0</v>
      </c>
      <c r="S68" s="28">
        <v>0</v>
      </c>
      <c r="T68" s="28">
        <v>0</v>
      </c>
      <c r="U68" s="28">
        <v>0</v>
      </c>
      <c r="V68" s="28">
        <v>0</v>
      </c>
      <c r="W68" s="28">
        <v>0</v>
      </c>
      <c r="X68" s="28">
        <v>0</v>
      </c>
      <c r="Y68" s="28">
        <v>0</v>
      </c>
      <c r="Z68" s="31">
        <f>SUM(L68:Y68)</f>
        <v>1</v>
      </c>
    </row>
    <row r="69" spans="1:26" ht="25.5" customHeight="1" x14ac:dyDescent="0.25">
      <c r="A69" s="21"/>
      <c r="B69" s="26" t="s">
        <v>453</v>
      </c>
      <c r="C69" s="27" t="s">
        <v>77</v>
      </c>
      <c r="D69" s="27" t="s">
        <v>89</v>
      </c>
      <c r="E69" s="27" t="s">
        <v>484</v>
      </c>
      <c r="F69" s="28">
        <v>7.6802336999999996</v>
      </c>
      <c r="G69" s="28">
        <v>0</v>
      </c>
      <c r="H69" s="28">
        <v>0</v>
      </c>
      <c r="I69" s="28">
        <v>0</v>
      </c>
      <c r="J69" s="28">
        <v>0</v>
      </c>
      <c r="K69" s="28">
        <v>0</v>
      </c>
      <c r="L69" s="28">
        <v>0</v>
      </c>
      <c r="M69" s="28">
        <v>0</v>
      </c>
      <c r="N69" s="28">
        <v>0</v>
      </c>
      <c r="O69" s="28">
        <v>1</v>
      </c>
      <c r="P69" s="28">
        <v>0</v>
      </c>
      <c r="Q69" s="28">
        <v>0</v>
      </c>
      <c r="R69" s="28">
        <v>0</v>
      </c>
      <c r="S69" s="28">
        <v>0</v>
      </c>
      <c r="T69" s="28">
        <v>0</v>
      </c>
      <c r="U69" s="28">
        <v>0</v>
      </c>
      <c r="V69" s="28">
        <v>0</v>
      </c>
      <c r="W69" s="28">
        <v>0</v>
      </c>
      <c r="X69" s="28">
        <v>0</v>
      </c>
      <c r="Y69" s="28">
        <v>0</v>
      </c>
      <c r="Z69" s="31">
        <f>SUM(L69:Y69)</f>
        <v>1</v>
      </c>
    </row>
    <row r="70" spans="1:26" s="10" customFormat="1" ht="25.5" customHeight="1" x14ac:dyDescent="0.25">
      <c r="A70" s="22"/>
      <c r="B70" s="26" t="s">
        <v>74</v>
      </c>
      <c r="C70" s="26"/>
      <c r="D70" s="26">
        <v>19</v>
      </c>
      <c r="E70" s="26"/>
      <c r="F70" s="31"/>
      <c r="G70" s="31">
        <f>SUM(G51:G69)</f>
        <v>4</v>
      </c>
      <c r="H70" s="31">
        <f>SUM(H51:H69)</f>
        <v>5</v>
      </c>
      <c r="I70" s="31">
        <f>SUM(I51:I69)</f>
        <v>14</v>
      </c>
      <c r="J70" s="31">
        <f>SUM(J51:J69)</f>
        <v>2</v>
      </c>
      <c r="K70" s="31">
        <v>0</v>
      </c>
      <c r="L70" s="31">
        <f t="shared" ref="L70:R70" si="4">SUM(L51:L69)</f>
        <v>26</v>
      </c>
      <c r="M70" s="31">
        <f t="shared" si="4"/>
        <v>18</v>
      </c>
      <c r="N70" s="31">
        <f t="shared" si="4"/>
        <v>1</v>
      </c>
      <c r="O70" s="31">
        <f t="shared" si="4"/>
        <v>10</v>
      </c>
      <c r="P70" s="31">
        <f t="shared" si="4"/>
        <v>0</v>
      </c>
      <c r="Q70" s="31">
        <f t="shared" si="4"/>
        <v>2</v>
      </c>
      <c r="R70" s="31">
        <f t="shared" si="4"/>
        <v>43</v>
      </c>
      <c r="S70" s="31">
        <v>0</v>
      </c>
      <c r="T70" s="31">
        <f>SUM(T51:T69)</f>
        <v>2</v>
      </c>
      <c r="U70" s="31">
        <v>0</v>
      </c>
      <c r="V70" s="31">
        <f>SUM(V51:V69)</f>
        <v>1</v>
      </c>
      <c r="W70" s="31">
        <f>SUM(W51:W69)</f>
        <v>1</v>
      </c>
      <c r="X70" s="31">
        <f>SUM(X51:X69)</f>
        <v>30</v>
      </c>
      <c r="Y70" s="31">
        <f>SUM(Y51:Y69)</f>
        <v>1</v>
      </c>
      <c r="Z70" s="31">
        <f t="shared" ref="Z70:Z133" si="5">SUM(G70:Y70)</f>
        <v>160</v>
      </c>
    </row>
    <row r="71" spans="1:26" ht="25.5" customHeight="1" x14ac:dyDescent="0.25">
      <c r="A71" s="21"/>
      <c r="B71" s="26" t="s">
        <v>485</v>
      </c>
      <c r="C71" s="27" t="s">
        <v>91</v>
      </c>
      <c r="D71" s="27" t="s">
        <v>486</v>
      </c>
      <c r="E71" s="27" t="s">
        <v>487</v>
      </c>
      <c r="F71" s="28">
        <v>7.7901996999999996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5</v>
      </c>
      <c r="N71" s="28">
        <v>0</v>
      </c>
      <c r="O71" s="28">
        <v>0</v>
      </c>
      <c r="P71" s="28">
        <v>0</v>
      </c>
      <c r="Q71" s="28">
        <v>0</v>
      </c>
      <c r="R71" s="28">
        <v>2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31">
        <f t="shared" si="5"/>
        <v>7</v>
      </c>
    </row>
    <row r="72" spans="1:26" ht="25.5" customHeight="1" x14ac:dyDescent="0.25">
      <c r="A72" s="21"/>
      <c r="B72" s="26" t="s">
        <v>485</v>
      </c>
      <c r="C72" s="27" t="s">
        <v>92</v>
      </c>
      <c r="D72" s="27" t="s">
        <v>488</v>
      </c>
      <c r="E72" s="27" t="s">
        <v>489</v>
      </c>
      <c r="F72" s="28">
        <v>7.7620423000000001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8</v>
      </c>
      <c r="N72" s="29">
        <v>0</v>
      </c>
      <c r="O72" s="29">
        <v>0</v>
      </c>
      <c r="P72" s="29">
        <v>0</v>
      </c>
      <c r="Q72" s="29">
        <v>0</v>
      </c>
      <c r="R72" s="29">
        <v>2</v>
      </c>
      <c r="S72" s="29">
        <v>0</v>
      </c>
      <c r="T72" s="29">
        <v>0</v>
      </c>
      <c r="U72" s="29">
        <v>0</v>
      </c>
      <c r="V72" s="29">
        <v>1</v>
      </c>
      <c r="W72" s="29">
        <v>0</v>
      </c>
      <c r="X72" s="29">
        <v>2</v>
      </c>
      <c r="Y72" s="29">
        <v>0</v>
      </c>
      <c r="Z72" s="30">
        <f t="shared" si="5"/>
        <v>13</v>
      </c>
    </row>
    <row r="73" spans="1:26" ht="25.5" customHeight="1" x14ac:dyDescent="0.25">
      <c r="A73" s="21" t="s">
        <v>171</v>
      </c>
      <c r="B73" s="26" t="s">
        <v>485</v>
      </c>
      <c r="C73" s="27" t="s">
        <v>95</v>
      </c>
      <c r="D73" s="27" t="s">
        <v>96</v>
      </c>
      <c r="E73" s="27" t="s">
        <v>490</v>
      </c>
      <c r="F73" s="28">
        <v>7.7303778000000003</v>
      </c>
      <c r="G73" s="29">
        <v>0</v>
      </c>
      <c r="H73" s="29">
        <v>0</v>
      </c>
      <c r="I73" s="29">
        <v>1</v>
      </c>
      <c r="J73" s="29">
        <v>0</v>
      </c>
      <c r="K73" s="29">
        <v>0</v>
      </c>
      <c r="L73" s="29">
        <v>4</v>
      </c>
      <c r="M73" s="29">
        <v>4</v>
      </c>
      <c r="N73" s="29">
        <v>0</v>
      </c>
      <c r="O73" s="29">
        <v>0</v>
      </c>
      <c r="P73" s="29">
        <v>0</v>
      </c>
      <c r="Q73" s="29">
        <v>0</v>
      </c>
      <c r="R73" s="29">
        <v>2</v>
      </c>
      <c r="S73" s="29">
        <v>0</v>
      </c>
      <c r="T73" s="29">
        <v>0</v>
      </c>
      <c r="U73" s="29">
        <v>0</v>
      </c>
      <c r="V73" s="29">
        <v>1</v>
      </c>
      <c r="W73" s="29">
        <v>0</v>
      </c>
      <c r="X73" s="29">
        <v>3</v>
      </c>
      <c r="Y73" s="29">
        <v>0</v>
      </c>
      <c r="Z73" s="30">
        <f t="shared" si="5"/>
        <v>15</v>
      </c>
    </row>
    <row r="74" spans="1:26" ht="25.5" customHeight="1" x14ac:dyDescent="0.25">
      <c r="A74" s="21"/>
      <c r="B74" s="26" t="s">
        <v>485</v>
      </c>
      <c r="C74" s="27" t="s">
        <v>98</v>
      </c>
      <c r="D74" s="27" t="s">
        <v>100</v>
      </c>
      <c r="E74" s="27" t="s">
        <v>491</v>
      </c>
      <c r="F74" s="28">
        <v>7.8035515999999996</v>
      </c>
      <c r="G74" s="29">
        <v>1</v>
      </c>
      <c r="H74" s="29">
        <v>1</v>
      </c>
      <c r="I74" s="29">
        <v>2</v>
      </c>
      <c r="J74" s="29">
        <v>0</v>
      </c>
      <c r="K74" s="29">
        <v>0</v>
      </c>
      <c r="L74" s="29">
        <v>2</v>
      </c>
      <c r="M74" s="29">
        <v>3</v>
      </c>
      <c r="N74" s="29">
        <v>0</v>
      </c>
      <c r="O74" s="29">
        <v>1</v>
      </c>
      <c r="P74" s="29">
        <v>0</v>
      </c>
      <c r="Q74" s="29">
        <v>0</v>
      </c>
      <c r="R74" s="29">
        <v>2</v>
      </c>
      <c r="S74" s="29">
        <v>0</v>
      </c>
      <c r="T74" s="29">
        <v>0</v>
      </c>
      <c r="U74" s="29">
        <v>0</v>
      </c>
      <c r="V74" s="29">
        <v>0</v>
      </c>
      <c r="W74" s="29">
        <v>0</v>
      </c>
      <c r="X74" s="29">
        <v>2</v>
      </c>
      <c r="Y74" s="29">
        <v>0</v>
      </c>
      <c r="Z74" s="30">
        <f t="shared" si="5"/>
        <v>14</v>
      </c>
    </row>
    <row r="75" spans="1:26" ht="25.5" customHeight="1" x14ac:dyDescent="0.25">
      <c r="A75" s="21"/>
      <c r="B75" s="26" t="s">
        <v>485</v>
      </c>
      <c r="C75" s="27" t="s">
        <v>101</v>
      </c>
      <c r="D75" s="27" t="s">
        <v>492</v>
      </c>
      <c r="E75" s="27" t="s">
        <v>493</v>
      </c>
      <c r="F75" s="28">
        <v>7.7332916000000003</v>
      </c>
      <c r="G75" s="29">
        <v>1</v>
      </c>
      <c r="H75" s="29">
        <v>4</v>
      </c>
      <c r="I75" s="29">
        <v>2</v>
      </c>
      <c r="J75" s="29">
        <v>0</v>
      </c>
      <c r="K75" s="29">
        <v>0</v>
      </c>
      <c r="L75" s="29">
        <v>5</v>
      </c>
      <c r="M75" s="29">
        <v>3</v>
      </c>
      <c r="N75" s="29">
        <v>0</v>
      </c>
      <c r="O75" s="29">
        <v>0</v>
      </c>
      <c r="P75" s="29">
        <v>0</v>
      </c>
      <c r="Q75" s="29">
        <v>2</v>
      </c>
      <c r="R75" s="29">
        <v>2</v>
      </c>
      <c r="S75" s="29">
        <v>0</v>
      </c>
      <c r="T75" s="29">
        <v>0</v>
      </c>
      <c r="U75" s="29">
        <v>0</v>
      </c>
      <c r="V75" s="29">
        <v>1</v>
      </c>
      <c r="W75" s="29">
        <v>1</v>
      </c>
      <c r="X75" s="29">
        <v>2</v>
      </c>
      <c r="Y75" s="29">
        <v>0</v>
      </c>
      <c r="Z75" s="31">
        <f t="shared" si="5"/>
        <v>23</v>
      </c>
    </row>
    <row r="76" spans="1:26" ht="25.5" customHeight="1" x14ac:dyDescent="0.25">
      <c r="A76" s="21"/>
      <c r="B76" s="26" t="s">
        <v>485</v>
      </c>
      <c r="C76" s="27" t="s">
        <v>102</v>
      </c>
      <c r="D76" s="27" t="s">
        <v>103</v>
      </c>
      <c r="E76" s="27" t="s">
        <v>494</v>
      </c>
      <c r="F76" s="28">
        <v>7.7377910999999999</v>
      </c>
      <c r="G76" s="29">
        <v>0</v>
      </c>
      <c r="H76" s="29">
        <v>0</v>
      </c>
      <c r="I76" s="29">
        <v>1</v>
      </c>
      <c r="J76" s="29">
        <v>0</v>
      </c>
      <c r="K76" s="29">
        <v>0</v>
      </c>
      <c r="L76" s="29">
        <v>1</v>
      </c>
      <c r="M76" s="29">
        <v>5</v>
      </c>
      <c r="N76" s="29">
        <v>0</v>
      </c>
      <c r="O76" s="29">
        <v>0</v>
      </c>
      <c r="P76" s="29">
        <v>0</v>
      </c>
      <c r="Q76" s="29">
        <v>1</v>
      </c>
      <c r="R76" s="29">
        <v>3</v>
      </c>
      <c r="S76" s="29">
        <v>0</v>
      </c>
      <c r="T76" s="29">
        <v>0</v>
      </c>
      <c r="U76" s="29">
        <v>0</v>
      </c>
      <c r="V76" s="29">
        <v>0</v>
      </c>
      <c r="W76" s="29">
        <v>0</v>
      </c>
      <c r="X76" s="29">
        <v>2</v>
      </c>
      <c r="Y76" s="29">
        <v>0</v>
      </c>
      <c r="Z76" s="30">
        <f t="shared" si="5"/>
        <v>13</v>
      </c>
    </row>
    <row r="77" spans="1:26" ht="25.5" customHeight="1" x14ac:dyDescent="0.25">
      <c r="A77" s="21"/>
      <c r="B77" s="26" t="s">
        <v>485</v>
      </c>
      <c r="C77" s="27" t="s">
        <v>104</v>
      </c>
      <c r="D77" s="27" t="s">
        <v>105</v>
      </c>
      <c r="E77" s="27" t="s">
        <v>495</v>
      </c>
      <c r="F77" s="28">
        <v>7.7692614999999998</v>
      </c>
      <c r="G77" s="28">
        <v>0</v>
      </c>
      <c r="H77" s="28">
        <v>0</v>
      </c>
      <c r="I77" s="28">
        <v>2</v>
      </c>
      <c r="J77" s="28">
        <v>0</v>
      </c>
      <c r="K77" s="28">
        <v>0</v>
      </c>
      <c r="L77" s="28">
        <v>0</v>
      </c>
      <c r="M77" s="28">
        <v>4</v>
      </c>
      <c r="N77" s="28">
        <v>0</v>
      </c>
      <c r="O77" s="28">
        <v>0</v>
      </c>
      <c r="P77" s="28">
        <v>0</v>
      </c>
      <c r="Q77" s="28">
        <v>0</v>
      </c>
      <c r="R77" s="28">
        <v>2</v>
      </c>
      <c r="S77" s="28">
        <v>0</v>
      </c>
      <c r="T77" s="28">
        <v>0</v>
      </c>
      <c r="U77" s="28">
        <v>0</v>
      </c>
      <c r="V77" s="28">
        <v>0</v>
      </c>
      <c r="W77" s="28">
        <v>0</v>
      </c>
      <c r="X77" s="28">
        <v>5</v>
      </c>
      <c r="Y77" s="28">
        <v>0</v>
      </c>
      <c r="Z77" s="31">
        <f t="shared" si="5"/>
        <v>13</v>
      </c>
    </row>
    <row r="78" spans="1:26" ht="25.5" customHeight="1" x14ac:dyDescent="0.25">
      <c r="A78" s="21"/>
      <c r="B78" s="26" t="s">
        <v>485</v>
      </c>
      <c r="C78" s="27" t="s">
        <v>106</v>
      </c>
      <c r="D78" s="27" t="s">
        <v>107</v>
      </c>
      <c r="E78" s="27" t="s">
        <v>496</v>
      </c>
      <c r="F78" s="28">
        <v>7.6833317000000001</v>
      </c>
      <c r="G78" s="29">
        <v>0</v>
      </c>
      <c r="H78" s="29">
        <v>0</v>
      </c>
      <c r="I78" s="29">
        <v>2</v>
      </c>
      <c r="J78" s="29">
        <v>0</v>
      </c>
      <c r="K78" s="29">
        <v>0</v>
      </c>
      <c r="L78" s="29">
        <v>2</v>
      </c>
      <c r="M78" s="29">
        <v>2</v>
      </c>
      <c r="N78" s="29">
        <v>0</v>
      </c>
      <c r="O78" s="29">
        <v>1</v>
      </c>
      <c r="P78" s="29">
        <v>0</v>
      </c>
      <c r="Q78" s="29">
        <v>0</v>
      </c>
      <c r="R78" s="29">
        <v>3</v>
      </c>
      <c r="S78" s="29">
        <v>0</v>
      </c>
      <c r="T78" s="29">
        <v>0</v>
      </c>
      <c r="U78" s="29">
        <v>0</v>
      </c>
      <c r="V78" s="29">
        <v>0</v>
      </c>
      <c r="W78" s="29">
        <v>0</v>
      </c>
      <c r="X78" s="29">
        <v>4</v>
      </c>
      <c r="Y78" s="29">
        <v>0</v>
      </c>
      <c r="Z78" s="30">
        <f t="shared" si="5"/>
        <v>14</v>
      </c>
    </row>
    <row r="79" spans="1:26" ht="25.5" customHeight="1" x14ac:dyDescent="0.25">
      <c r="A79" s="21"/>
      <c r="B79" s="26" t="s">
        <v>485</v>
      </c>
      <c r="C79" s="27" t="s">
        <v>109</v>
      </c>
      <c r="D79" s="27" t="s">
        <v>110</v>
      </c>
      <c r="E79" s="27" t="s">
        <v>497</v>
      </c>
      <c r="F79" s="28">
        <v>7.7226163999999997</v>
      </c>
      <c r="G79" s="29">
        <v>0</v>
      </c>
      <c r="H79" s="29">
        <v>0</v>
      </c>
      <c r="I79" s="29">
        <v>2</v>
      </c>
      <c r="J79" s="29">
        <v>0</v>
      </c>
      <c r="K79" s="29">
        <v>0</v>
      </c>
      <c r="L79" s="29">
        <v>0</v>
      </c>
      <c r="M79" s="29">
        <v>2</v>
      </c>
      <c r="N79" s="29">
        <v>0</v>
      </c>
      <c r="O79" s="29">
        <v>1</v>
      </c>
      <c r="P79" s="29">
        <v>0</v>
      </c>
      <c r="Q79" s="29">
        <v>0</v>
      </c>
      <c r="R79" s="29">
        <v>4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3</v>
      </c>
      <c r="Y79" s="29">
        <v>0</v>
      </c>
      <c r="Z79" s="30">
        <f t="shared" si="5"/>
        <v>12</v>
      </c>
    </row>
    <row r="80" spans="1:26" ht="25.5" customHeight="1" x14ac:dyDescent="0.25">
      <c r="A80" s="21"/>
      <c r="B80" s="26" t="s">
        <v>485</v>
      </c>
      <c r="C80" s="27" t="s">
        <v>104</v>
      </c>
      <c r="D80" s="27" t="s">
        <v>498</v>
      </c>
      <c r="E80" s="27" t="s">
        <v>499</v>
      </c>
      <c r="F80" s="28">
        <v>7.7643598000000003</v>
      </c>
      <c r="G80" s="29">
        <v>0</v>
      </c>
      <c r="H80" s="29">
        <v>0</v>
      </c>
      <c r="I80" s="29">
        <v>1</v>
      </c>
      <c r="J80" s="29">
        <v>0</v>
      </c>
      <c r="K80" s="29">
        <v>0</v>
      </c>
      <c r="L80" s="29">
        <v>1</v>
      </c>
      <c r="M80" s="29">
        <v>3</v>
      </c>
      <c r="N80" s="29">
        <v>0</v>
      </c>
      <c r="O80" s="29">
        <v>2</v>
      </c>
      <c r="P80" s="29">
        <v>0</v>
      </c>
      <c r="Q80" s="29">
        <v>0</v>
      </c>
      <c r="R80" s="29">
        <v>3</v>
      </c>
      <c r="S80" s="29">
        <v>0</v>
      </c>
      <c r="T80" s="29">
        <v>0</v>
      </c>
      <c r="U80" s="29">
        <v>0</v>
      </c>
      <c r="V80" s="29">
        <v>0</v>
      </c>
      <c r="W80" s="29">
        <v>0</v>
      </c>
      <c r="X80" s="29">
        <v>2</v>
      </c>
      <c r="Y80" s="29">
        <v>0</v>
      </c>
      <c r="Z80" s="30">
        <f t="shared" si="5"/>
        <v>12</v>
      </c>
    </row>
    <row r="81" spans="1:28" ht="25.5" customHeight="1" x14ac:dyDescent="0.25">
      <c r="A81" s="21"/>
      <c r="B81" s="26" t="s">
        <v>485</v>
      </c>
      <c r="C81" s="27" t="s">
        <v>112</v>
      </c>
      <c r="D81" s="27" t="s">
        <v>113</v>
      </c>
      <c r="E81" s="27" t="s">
        <v>500</v>
      </c>
      <c r="F81" s="28">
        <v>7.7684839999999999</v>
      </c>
      <c r="G81" s="29">
        <v>0</v>
      </c>
      <c r="H81" s="29">
        <v>0</v>
      </c>
      <c r="I81" s="29">
        <v>2</v>
      </c>
      <c r="J81" s="29">
        <v>0</v>
      </c>
      <c r="K81" s="29">
        <v>0</v>
      </c>
      <c r="L81" s="29">
        <v>0</v>
      </c>
      <c r="M81" s="29">
        <v>2</v>
      </c>
      <c r="N81" s="29">
        <v>0</v>
      </c>
      <c r="O81" s="29">
        <v>1</v>
      </c>
      <c r="P81" s="29">
        <v>0</v>
      </c>
      <c r="Q81" s="29">
        <v>1</v>
      </c>
      <c r="R81" s="29">
        <v>1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2</v>
      </c>
      <c r="Y81" s="29">
        <v>0</v>
      </c>
      <c r="Z81" s="30">
        <f t="shared" si="5"/>
        <v>9</v>
      </c>
      <c r="AA81" s="9"/>
    </row>
    <row r="82" spans="1:28" ht="25.5" customHeight="1" x14ac:dyDescent="0.25">
      <c r="A82" s="21"/>
      <c r="B82" s="26" t="s">
        <v>485</v>
      </c>
      <c r="C82" s="27" t="s">
        <v>102</v>
      </c>
      <c r="D82" s="27" t="s">
        <v>501</v>
      </c>
      <c r="E82" s="27" t="s">
        <v>502</v>
      </c>
      <c r="F82" s="28">
        <v>7.7430120999999996</v>
      </c>
      <c r="G82" s="29">
        <v>0</v>
      </c>
      <c r="H82" s="29">
        <v>1</v>
      </c>
      <c r="I82" s="29">
        <v>0</v>
      </c>
      <c r="J82" s="29">
        <v>0</v>
      </c>
      <c r="K82" s="29">
        <v>0</v>
      </c>
      <c r="L82" s="29">
        <v>0</v>
      </c>
      <c r="M82" s="29">
        <v>4</v>
      </c>
      <c r="N82" s="29">
        <v>0</v>
      </c>
      <c r="O82" s="29">
        <v>0</v>
      </c>
      <c r="P82" s="29">
        <v>0</v>
      </c>
      <c r="Q82" s="29">
        <v>0</v>
      </c>
      <c r="R82" s="29">
        <v>2</v>
      </c>
      <c r="S82" s="29">
        <v>0</v>
      </c>
      <c r="T82" s="29">
        <v>0</v>
      </c>
      <c r="U82" s="29">
        <v>0</v>
      </c>
      <c r="V82" s="29">
        <v>0</v>
      </c>
      <c r="W82" s="29">
        <v>0</v>
      </c>
      <c r="X82" s="29">
        <v>1</v>
      </c>
      <c r="Y82" s="29">
        <v>0</v>
      </c>
      <c r="Z82" s="30">
        <f t="shared" si="5"/>
        <v>8</v>
      </c>
    </row>
    <row r="83" spans="1:28" ht="25.5" customHeight="1" x14ac:dyDescent="0.25">
      <c r="A83" s="21"/>
      <c r="B83" s="26" t="s">
        <v>485</v>
      </c>
      <c r="C83" s="27" t="s">
        <v>93</v>
      </c>
      <c r="D83" s="27" t="s">
        <v>97</v>
      </c>
      <c r="E83" s="27" t="s">
        <v>503</v>
      </c>
      <c r="F83" s="28">
        <v>7.7896340000000004</v>
      </c>
      <c r="G83" s="28">
        <v>0</v>
      </c>
      <c r="H83" s="28">
        <v>0</v>
      </c>
      <c r="I83" s="28">
        <v>0</v>
      </c>
      <c r="J83" s="28">
        <v>0</v>
      </c>
      <c r="K83" s="28">
        <v>0</v>
      </c>
      <c r="L83" s="28">
        <v>0</v>
      </c>
      <c r="M83" s="28">
        <v>3</v>
      </c>
      <c r="N83" s="28">
        <v>0</v>
      </c>
      <c r="O83" s="28">
        <v>0</v>
      </c>
      <c r="P83" s="28">
        <v>0</v>
      </c>
      <c r="Q83" s="28">
        <v>0</v>
      </c>
      <c r="R83" s="28">
        <v>2</v>
      </c>
      <c r="S83" s="28">
        <v>0</v>
      </c>
      <c r="T83" s="28">
        <v>0</v>
      </c>
      <c r="U83" s="28">
        <v>0</v>
      </c>
      <c r="V83" s="28">
        <v>0</v>
      </c>
      <c r="W83" s="28">
        <v>0</v>
      </c>
      <c r="X83" s="28">
        <v>2</v>
      </c>
      <c r="Y83" s="28">
        <v>0</v>
      </c>
      <c r="Z83" s="31">
        <f t="shared" si="5"/>
        <v>7</v>
      </c>
    </row>
    <row r="84" spans="1:28" ht="25.5" customHeight="1" x14ac:dyDescent="0.25">
      <c r="A84" s="21"/>
      <c r="B84" s="26" t="s">
        <v>485</v>
      </c>
      <c r="C84" s="27" t="s">
        <v>98</v>
      </c>
      <c r="D84" s="27" t="s">
        <v>99</v>
      </c>
      <c r="E84" s="27" t="s">
        <v>504</v>
      </c>
      <c r="F84" s="28">
        <v>7.7974614000000004</v>
      </c>
      <c r="G84" s="29">
        <v>0</v>
      </c>
      <c r="H84" s="29">
        <v>0</v>
      </c>
      <c r="I84" s="29">
        <v>1</v>
      </c>
      <c r="J84" s="29">
        <v>0</v>
      </c>
      <c r="K84" s="29">
        <v>0</v>
      </c>
      <c r="L84" s="29">
        <v>2</v>
      </c>
      <c r="M84" s="29">
        <v>2</v>
      </c>
      <c r="N84" s="29">
        <v>0</v>
      </c>
      <c r="O84" s="29">
        <v>0</v>
      </c>
      <c r="P84" s="29">
        <v>0</v>
      </c>
      <c r="Q84" s="29">
        <v>1</v>
      </c>
      <c r="R84" s="29">
        <v>3</v>
      </c>
      <c r="S84" s="29">
        <v>0</v>
      </c>
      <c r="T84" s="29">
        <v>0</v>
      </c>
      <c r="U84" s="29">
        <v>0</v>
      </c>
      <c r="V84" s="29">
        <v>1</v>
      </c>
      <c r="W84" s="29">
        <v>0</v>
      </c>
      <c r="X84" s="29">
        <v>3</v>
      </c>
      <c r="Y84" s="29">
        <v>0</v>
      </c>
      <c r="Z84" s="30">
        <f t="shared" si="5"/>
        <v>13</v>
      </c>
    </row>
    <row r="85" spans="1:28" s="10" customFormat="1" ht="25.5" customHeight="1" x14ac:dyDescent="0.25">
      <c r="A85" s="21"/>
      <c r="B85" s="26" t="s">
        <v>485</v>
      </c>
      <c r="C85" s="27" t="s">
        <v>106</v>
      </c>
      <c r="D85" s="27" t="s">
        <v>108</v>
      </c>
      <c r="E85" s="27" t="s">
        <v>505</v>
      </c>
      <c r="F85" s="28">
        <v>7.6833258000000004</v>
      </c>
      <c r="G85" s="29">
        <v>0</v>
      </c>
      <c r="H85" s="29">
        <v>0</v>
      </c>
      <c r="I85" s="29">
        <v>1</v>
      </c>
      <c r="J85" s="29">
        <v>0</v>
      </c>
      <c r="K85" s="29">
        <v>0</v>
      </c>
      <c r="L85" s="29">
        <v>0</v>
      </c>
      <c r="M85" s="29">
        <v>4</v>
      </c>
      <c r="N85" s="29">
        <v>0</v>
      </c>
      <c r="O85" s="29">
        <v>1</v>
      </c>
      <c r="P85" s="29">
        <v>0</v>
      </c>
      <c r="Q85" s="29">
        <v>0</v>
      </c>
      <c r="R85" s="29">
        <v>2</v>
      </c>
      <c r="S85" s="29">
        <v>0</v>
      </c>
      <c r="T85" s="29">
        <v>0</v>
      </c>
      <c r="U85" s="29">
        <v>0</v>
      </c>
      <c r="V85" s="29">
        <v>1</v>
      </c>
      <c r="W85" s="29">
        <v>0</v>
      </c>
      <c r="X85" s="29">
        <v>2</v>
      </c>
      <c r="Y85" s="29">
        <v>0</v>
      </c>
      <c r="Z85" s="30">
        <f t="shared" si="5"/>
        <v>11</v>
      </c>
      <c r="AA85" s="7"/>
      <c r="AB85" s="7"/>
    </row>
    <row r="86" spans="1:28" ht="25.5" customHeight="1" x14ac:dyDescent="0.25">
      <c r="A86" s="22"/>
      <c r="B86" s="26" t="s">
        <v>485</v>
      </c>
      <c r="C86" s="27" t="s">
        <v>111</v>
      </c>
      <c r="D86" s="27" t="s">
        <v>506</v>
      </c>
      <c r="E86" s="27" t="s">
        <v>507</v>
      </c>
      <c r="F86" s="28">
        <v>7.7643623000000002</v>
      </c>
      <c r="G86" s="29">
        <v>0</v>
      </c>
      <c r="H86" s="29">
        <v>0</v>
      </c>
      <c r="I86" s="29">
        <v>2</v>
      </c>
      <c r="J86" s="29">
        <v>0</v>
      </c>
      <c r="K86" s="29">
        <v>0</v>
      </c>
      <c r="L86" s="29">
        <v>0</v>
      </c>
      <c r="M86" s="29">
        <v>2</v>
      </c>
      <c r="N86" s="29">
        <v>1</v>
      </c>
      <c r="O86" s="29">
        <v>1</v>
      </c>
      <c r="P86" s="29">
        <v>0</v>
      </c>
      <c r="Q86" s="29">
        <v>1</v>
      </c>
      <c r="R86" s="29">
        <v>3</v>
      </c>
      <c r="S86" s="29">
        <v>0</v>
      </c>
      <c r="T86" s="29">
        <v>0</v>
      </c>
      <c r="U86" s="29">
        <v>0</v>
      </c>
      <c r="V86" s="29">
        <v>0</v>
      </c>
      <c r="W86" s="29">
        <v>1</v>
      </c>
      <c r="X86" s="29">
        <v>7</v>
      </c>
      <c r="Y86" s="29">
        <v>0</v>
      </c>
      <c r="Z86" s="30">
        <f t="shared" si="5"/>
        <v>18</v>
      </c>
      <c r="AA86" s="10"/>
      <c r="AB86" s="10"/>
    </row>
    <row r="87" spans="1:28" s="10" customFormat="1" ht="25.5" customHeight="1" x14ac:dyDescent="0.25">
      <c r="A87" s="22"/>
      <c r="B87" s="26" t="s">
        <v>891</v>
      </c>
      <c r="C87" s="26"/>
      <c r="D87" s="26">
        <v>16</v>
      </c>
      <c r="E87" s="26"/>
      <c r="F87" s="31"/>
      <c r="G87" s="30">
        <f>SUM(G71:G86)</f>
        <v>2</v>
      </c>
      <c r="H87" s="30">
        <f>SUM(H71:H86)</f>
        <v>6</v>
      </c>
      <c r="I87" s="30">
        <f>SUM(I71:I86)</f>
        <v>19</v>
      </c>
      <c r="J87" s="30">
        <v>0</v>
      </c>
      <c r="K87" s="30">
        <v>0</v>
      </c>
      <c r="L87" s="30">
        <f>SUM(L71:L86)</f>
        <v>17</v>
      </c>
      <c r="M87" s="30">
        <f>SUM(M71:M86)</f>
        <v>56</v>
      </c>
      <c r="N87" s="30">
        <f>SUM(N71:N86)</f>
        <v>1</v>
      </c>
      <c r="O87" s="30">
        <f>SUM(O71:O86)</f>
        <v>8</v>
      </c>
      <c r="P87" s="30">
        <v>0</v>
      </c>
      <c r="Q87" s="30">
        <f>SUM(Q71:Q86)</f>
        <v>6</v>
      </c>
      <c r="R87" s="30">
        <f>SUM(R71:R86)</f>
        <v>38</v>
      </c>
      <c r="S87" s="30">
        <v>0</v>
      </c>
      <c r="T87" s="30">
        <v>0</v>
      </c>
      <c r="U87" s="30">
        <v>0</v>
      </c>
      <c r="V87" s="30">
        <f>SUM(V71:V86)</f>
        <v>5</v>
      </c>
      <c r="W87" s="30">
        <f>SUM(W71:W86)</f>
        <v>2</v>
      </c>
      <c r="X87" s="30">
        <f>SUM(X71:X86)</f>
        <v>42</v>
      </c>
      <c r="Y87" s="30">
        <v>0</v>
      </c>
      <c r="Z87" s="30">
        <f t="shared" si="5"/>
        <v>202</v>
      </c>
      <c r="AA87" s="11"/>
    </row>
    <row r="88" spans="1:28" ht="25.5" customHeight="1" x14ac:dyDescent="0.25">
      <c r="A88" s="21"/>
      <c r="B88" s="26" t="s">
        <v>508</v>
      </c>
      <c r="C88" s="41" t="s">
        <v>115</v>
      </c>
      <c r="D88" s="27" t="s">
        <v>509</v>
      </c>
      <c r="E88" s="27" t="s">
        <v>510</v>
      </c>
      <c r="F88" s="28">
        <v>7.6000261</v>
      </c>
      <c r="G88" s="29">
        <v>0</v>
      </c>
      <c r="H88" s="29">
        <v>0</v>
      </c>
      <c r="I88" s="29">
        <v>1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1</v>
      </c>
      <c r="S88" s="29">
        <v>0</v>
      </c>
      <c r="T88" s="29">
        <v>0</v>
      </c>
      <c r="U88" s="29">
        <v>0</v>
      </c>
      <c r="V88" s="29">
        <v>1</v>
      </c>
      <c r="W88" s="29">
        <v>0</v>
      </c>
      <c r="X88" s="29">
        <v>4</v>
      </c>
      <c r="Y88" s="29">
        <v>0</v>
      </c>
      <c r="Z88" s="30">
        <f t="shared" si="5"/>
        <v>7</v>
      </c>
    </row>
    <row r="89" spans="1:28" ht="25.5" customHeight="1" x14ac:dyDescent="0.25">
      <c r="A89" s="21"/>
      <c r="B89" s="26" t="s">
        <v>508</v>
      </c>
      <c r="C89" s="41" t="s">
        <v>116</v>
      </c>
      <c r="D89" s="27" t="s">
        <v>117</v>
      </c>
      <c r="E89" s="27" t="s">
        <v>511</v>
      </c>
      <c r="F89" s="28">
        <v>7.6019899999999998</v>
      </c>
      <c r="G89" s="29">
        <v>1</v>
      </c>
      <c r="H89" s="29">
        <v>0</v>
      </c>
      <c r="I89" s="29">
        <v>3</v>
      </c>
      <c r="J89" s="29">
        <v>0</v>
      </c>
      <c r="K89" s="29">
        <v>0</v>
      </c>
      <c r="L89" s="29">
        <v>4</v>
      </c>
      <c r="M89" s="29">
        <v>1</v>
      </c>
      <c r="N89" s="29">
        <v>1</v>
      </c>
      <c r="O89" s="29">
        <v>0</v>
      </c>
      <c r="P89" s="29">
        <v>0</v>
      </c>
      <c r="Q89" s="29">
        <v>0</v>
      </c>
      <c r="R89" s="29">
        <v>6</v>
      </c>
      <c r="S89" s="29">
        <v>0</v>
      </c>
      <c r="T89" s="29">
        <v>1</v>
      </c>
      <c r="U89" s="29">
        <v>1</v>
      </c>
      <c r="V89" s="29">
        <v>1</v>
      </c>
      <c r="W89" s="29">
        <v>1</v>
      </c>
      <c r="X89" s="29">
        <v>5</v>
      </c>
      <c r="Y89" s="29">
        <v>1</v>
      </c>
      <c r="Z89" s="30">
        <f t="shared" si="5"/>
        <v>26</v>
      </c>
    </row>
    <row r="90" spans="1:28" ht="25.5" customHeight="1" x14ac:dyDescent="0.25">
      <c r="A90" s="21"/>
      <c r="B90" s="26" t="s">
        <v>508</v>
      </c>
      <c r="C90" s="41" t="s">
        <v>118</v>
      </c>
      <c r="D90" s="27" t="s">
        <v>121</v>
      </c>
      <c r="E90" s="27" t="s">
        <v>512</v>
      </c>
      <c r="F90" s="28">
        <v>7.5019030999999998</v>
      </c>
      <c r="G90" s="29">
        <v>1</v>
      </c>
      <c r="H90" s="29">
        <v>1</v>
      </c>
      <c r="I90" s="29">
        <v>5</v>
      </c>
      <c r="J90" s="29">
        <v>0</v>
      </c>
      <c r="K90" s="29">
        <v>0</v>
      </c>
      <c r="L90" s="29">
        <v>2</v>
      </c>
      <c r="M90" s="29">
        <v>1</v>
      </c>
      <c r="N90" s="29">
        <v>0</v>
      </c>
      <c r="O90" s="29">
        <v>1</v>
      </c>
      <c r="P90" s="29">
        <v>0</v>
      </c>
      <c r="Q90" s="29">
        <v>1</v>
      </c>
      <c r="R90" s="29">
        <v>5</v>
      </c>
      <c r="S90" s="29">
        <v>0</v>
      </c>
      <c r="T90" s="29">
        <v>0</v>
      </c>
      <c r="U90" s="29">
        <v>0</v>
      </c>
      <c r="V90" s="29">
        <v>0</v>
      </c>
      <c r="W90" s="29">
        <v>1</v>
      </c>
      <c r="X90" s="29">
        <v>3</v>
      </c>
      <c r="Y90" s="29">
        <v>1</v>
      </c>
      <c r="Z90" s="30">
        <f t="shared" si="5"/>
        <v>22</v>
      </c>
    </row>
    <row r="91" spans="1:28" ht="25.5" customHeight="1" x14ac:dyDescent="0.25">
      <c r="A91" s="21"/>
      <c r="B91" s="26" t="s">
        <v>508</v>
      </c>
      <c r="C91" s="41" t="s">
        <v>122</v>
      </c>
      <c r="D91" s="27" t="s">
        <v>123</v>
      </c>
      <c r="E91" s="27" t="s">
        <v>513</v>
      </c>
      <c r="F91" s="28">
        <v>7.5022932999999998</v>
      </c>
      <c r="G91" s="29">
        <v>1</v>
      </c>
      <c r="H91" s="29">
        <v>1</v>
      </c>
      <c r="I91" s="29">
        <v>2</v>
      </c>
      <c r="J91" s="29">
        <v>2</v>
      </c>
      <c r="K91" s="29">
        <v>0</v>
      </c>
      <c r="L91" s="29">
        <v>8</v>
      </c>
      <c r="M91" s="29">
        <v>1</v>
      </c>
      <c r="N91" s="29">
        <v>0</v>
      </c>
      <c r="O91" s="29">
        <v>0</v>
      </c>
      <c r="P91" s="29">
        <v>0</v>
      </c>
      <c r="Q91" s="29">
        <v>0</v>
      </c>
      <c r="R91" s="29">
        <v>5</v>
      </c>
      <c r="S91" s="29">
        <v>0</v>
      </c>
      <c r="T91" s="29">
        <v>0</v>
      </c>
      <c r="U91" s="29">
        <v>0</v>
      </c>
      <c r="V91" s="29">
        <v>1</v>
      </c>
      <c r="W91" s="29">
        <v>1</v>
      </c>
      <c r="X91" s="29">
        <v>3</v>
      </c>
      <c r="Y91" s="29">
        <v>1</v>
      </c>
      <c r="Z91" s="30">
        <f t="shared" si="5"/>
        <v>26</v>
      </c>
    </row>
    <row r="92" spans="1:28" ht="25.5" customHeight="1" x14ac:dyDescent="0.25">
      <c r="A92" s="21"/>
      <c r="B92" s="26" t="s">
        <v>508</v>
      </c>
      <c r="C92" s="41" t="s">
        <v>124</v>
      </c>
      <c r="D92" s="27" t="s">
        <v>125</v>
      </c>
      <c r="E92" s="27" t="s">
        <v>514</v>
      </c>
      <c r="F92" s="28">
        <v>7.5943544000000003</v>
      </c>
      <c r="G92" s="29">
        <v>2</v>
      </c>
      <c r="H92" s="29">
        <v>4</v>
      </c>
      <c r="I92" s="29">
        <v>4</v>
      </c>
      <c r="J92" s="29">
        <v>2</v>
      </c>
      <c r="K92" s="29">
        <v>0</v>
      </c>
      <c r="L92" s="29">
        <v>15</v>
      </c>
      <c r="M92" s="29">
        <v>4</v>
      </c>
      <c r="N92" s="29">
        <v>1</v>
      </c>
      <c r="O92" s="29">
        <v>1</v>
      </c>
      <c r="P92" s="29">
        <v>0</v>
      </c>
      <c r="Q92" s="29">
        <v>0</v>
      </c>
      <c r="R92" s="29">
        <v>13</v>
      </c>
      <c r="S92" s="29">
        <v>0</v>
      </c>
      <c r="T92" s="29">
        <v>1</v>
      </c>
      <c r="U92" s="29">
        <v>0</v>
      </c>
      <c r="V92" s="29">
        <v>0</v>
      </c>
      <c r="W92" s="29">
        <v>2</v>
      </c>
      <c r="X92" s="29">
        <v>13</v>
      </c>
      <c r="Y92" s="29">
        <v>0</v>
      </c>
      <c r="Z92" s="30">
        <f t="shared" si="5"/>
        <v>62</v>
      </c>
    </row>
    <row r="93" spans="1:28" ht="25.5" customHeight="1" x14ac:dyDescent="0.25">
      <c r="A93" s="21"/>
      <c r="B93" s="26" t="s">
        <v>508</v>
      </c>
      <c r="C93" s="41" t="s">
        <v>114</v>
      </c>
      <c r="D93" s="27" t="s">
        <v>515</v>
      </c>
      <c r="E93" s="27" t="s">
        <v>516</v>
      </c>
      <c r="F93" s="28">
        <v>7.6101843000000002</v>
      </c>
      <c r="G93" s="29">
        <v>1</v>
      </c>
      <c r="H93" s="29">
        <v>3</v>
      </c>
      <c r="I93" s="29">
        <v>4</v>
      </c>
      <c r="J93" s="29">
        <v>1</v>
      </c>
      <c r="K93" s="29">
        <v>0</v>
      </c>
      <c r="L93" s="29">
        <v>2</v>
      </c>
      <c r="M93" s="29">
        <v>2</v>
      </c>
      <c r="N93" s="29">
        <v>0</v>
      </c>
      <c r="O93" s="29">
        <v>1</v>
      </c>
      <c r="P93" s="29">
        <v>0</v>
      </c>
      <c r="Q93" s="29">
        <v>1</v>
      </c>
      <c r="R93" s="29">
        <v>6</v>
      </c>
      <c r="S93" s="29">
        <v>0</v>
      </c>
      <c r="T93" s="29">
        <v>0</v>
      </c>
      <c r="U93" s="29">
        <v>0</v>
      </c>
      <c r="V93" s="29">
        <v>0</v>
      </c>
      <c r="W93" s="29">
        <v>1</v>
      </c>
      <c r="X93" s="29">
        <v>5</v>
      </c>
      <c r="Y93" s="29">
        <v>0</v>
      </c>
      <c r="Z93" s="30">
        <f t="shared" si="5"/>
        <v>27</v>
      </c>
    </row>
    <row r="94" spans="1:28" ht="25.5" customHeight="1" x14ac:dyDescent="0.25">
      <c r="A94" s="21"/>
      <c r="B94" s="26" t="s">
        <v>508</v>
      </c>
      <c r="C94" s="41" t="s">
        <v>126</v>
      </c>
      <c r="D94" s="27" t="s">
        <v>127</v>
      </c>
      <c r="E94" s="27" t="s">
        <v>517</v>
      </c>
      <c r="F94" s="28">
        <v>7.6032112999999999</v>
      </c>
      <c r="G94" s="29">
        <v>1</v>
      </c>
      <c r="H94" s="29">
        <v>0</v>
      </c>
      <c r="I94" s="29">
        <v>4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4</v>
      </c>
      <c r="S94" s="29">
        <v>0</v>
      </c>
      <c r="T94" s="29">
        <v>0</v>
      </c>
      <c r="U94" s="29">
        <v>0</v>
      </c>
      <c r="V94" s="29">
        <v>1</v>
      </c>
      <c r="W94" s="29">
        <v>0</v>
      </c>
      <c r="X94" s="29">
        <v>1</v>
      </c>
      <c r="Y94" s="29">
        <v>0</v>
      </c>
      <c r="Z94" s="30">
        <f t="shared" si="5"/>
        <v>11</v>
      </c>
    </row>
    <row r="95" spans="1:28" ht="25.5" customHeight="1" x14ac:dyDescent="0.25">
      <c r="A95" s="21"/>
      <c r="B95" s="26" t="s">
        <v>508</v>
      </c>
      <c r="C95" s="41" t="s">
        <v>120</v>
      </c>
      <c r="D95" s="27" t="s">
        <v>128</v>
      </c>
      <c r="E95" s="27" t="s">
        <v>518</v>
      </c>
      <c r="F95" s="28">
        <v>7.5043141000000002</v>
      </c>
      <c r="G95" s="29">
        <v>0</v>
      </c>
      <c r="H95" s="29">
        <v>1</v>
      </c>
      <c r="I95" s="29">
        <v>2</v>
      </c>
      <c r="J95" s="29">
        <v>1</v>
      </c>
      <c r="K95" s="29">
        <v>0</v>
      </c>
      <c r="L95" s="29">
        <v>3</v>
      </c>
      <c r="M95" s="29">
        <v>1</v>
      </c>
      <c r="N95" s="29">
        <v>0</v>
      </c>
      <c r="O95" s="29">
        <v>0</v>
      </c>
      <c r="P95" s="29">
        <v>0</v>
      </c>
      <c r="Q95" s="29">
        <v>1</v>
      </c>
      <c r="R95" s="29">
        <v>9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6</v>
      </c>
      <c r="Y95" s="29">
        <v>0</v>
      </c>
      <c r="Z95" s="30">
        <f t="shared" si="5"/>
        <v>24</v>
      </c>
    </row>
    <row r="96" spans="1:28" ht="25.5" customHeight="1" x14ac:dyDescent="0.25">
      <c r="A96" s="21"/>
      <c r="B96" s="26" t="s">
        <v>508</v>
      </c>
      <c r="C96" s="41" t="s">
        <v>129</v>
      </c>
      <c r="D96" s="27" t="s">
        <v>130</v>
      </c>
      <c r="E96" s="27" t="s">
        <v>519</v>
      </c>
      <c r="F96" s="28">
        <v>7.5124933</v>
      </c>
      <c r="G96" s="29">
        <v>0</v>
      </c>
      <c r="H96" s="29">
        <v>0</v>
      </c>
      <c r="I96" s="29">
        <v>1</v>
      </c>
      <c r="J96" s="29">
        <v>1</v>
      </c>
      <c r="K96" s="29">
        <v>0</v>
      </c>
      <c r="L96" s="29">
        <v>5</v>
      </c>
      <c r="M96" s="29">
        <v>3</v>
      </c>
      <c r="N96" s="29">
        <v>0</v>
      </c>
      <c r="O96" s="29">
        <v>0</v>
      </c>
      <c r="P96" s="29">
        <v>0</v>
      </c>
      <c r="Q96" s="29">
        <v>1</v>
      </c>
      <c r="R96" s="29">
        <v>6</v>
      </c>
      <c r="S96" s="29">
        <v>0</v>
      </c>
      <c r="T96" s="29">
        <v>0</v>
      </c>
      <c r="U96" s="29">
        <v>0</v>
      </c>
      <c r="V96" s="29">
        <v>0</v>
      </c>
      <c r="W96" s="29">
        <v>0</v>
      </c>
      <c r="X96" s="29">
        <v>2</v>
      </c>
      <c r="Y96" s="29">
        <v>0</v>
      </c>
      <c r="Z96" s="30">
        <f t="shared" si="5"/>
        <v>19</v>
      </c>
    </row>
    <row r="97" spans="1:27" ht="25.5" customHeight="1" x14ac:dyDescent="0.25">
      <c r="A97" s="21"/>
      <c r="B97" s="26" t="s">
        <v>508</v>
      </c>
      <c r="C97" s="41" t="s">
        <v>133</v>
      </c>
      <c r="D97" s="27" t="s">
        <v>134</v>
      </c>
      <c r="E97" s="27" t="s">
        <v>520</v>
      </c>
      <c r="F97" s="28">
        <v>7.5836189999999997</v>
      </c>
      <c r="G97" s="29">
        <v>0</v>
      </c>
      <c r="H97" s="29">
        <v>0</v>
      </c>
      <c r="I97" s="29">
        <v>2</v>
      </c>
      <c r="J97" s="29">
        <v>1</v>
      </c>
      <c r="K97" s="29">
        <v>0</v>
      </c>
      <c r="L97" s="29">
        <v>1</v>
      </c>
      <c r="M97" s="29">
        <v>1</v>
      </c>
      <c r="N97" s="29">
        <v>0</v>
      </c>
      <c r="O97" s="29">
        <v>0</v>
      </c>
      <c r="P97" s="29">
        <v>0</v>
      </c>
      <c r="Q97" s="29">
        <v>0</v>
      </c>
      <c r="R97" s="29">
        <v>3</v>
      </c>
      <c r="S97" s="29">
        <v>0</v>
      </c>
      <c r="T97" s="29">
        <v>0</v>
      </c>
      <c r="U97" s="29">
        <v>0</v>
      </c>
      <c r="V97" s="29">
        <v>0</v>
      </c>
      <c r="W97" s="29">
        <v>0</v>
      </c>
      <c r="X97" s="29">
        <v>5</v>
      </c>
      <c r="Y97" s="29">
        <v>0</v>
      </c>
      <c r="Z97" s="30">
        <f t="shared" si="5"/>
        <v>13</v>
      </c>
    </row>
    <row r="98" spans="1:27" ht="25.5" customHeight="1" x14ac:dyDescent="0.25">
      <c r="A98" s="21"/>
      <c r="B98" s="26" t="s">
        <v>508</v>
      </c>
      <c r="C98" s="41" t="s">
        <v>131</v>
      </c>
      <c r="D98" s="27" t="s">
        <v>132</v>
      </c>
      <c r="E98" s="27" t="s">
        <v>521</v>
      </c>
      <c r="F98" s="28">
        <v>7.5986159999999998</v>
      </c>
      <c r="G98" s="29">
        <v>0</v>
      </c>
      <c r="H98" s="29">
        <v>1</v>
      </c>
      <c r="I98" s="29">
        <v>3</v>
      </c>
      <c r="J98" s="29">
        <v>0</v>
      </c>
      <c r="K98" s="29">
        <v>0</v>
      </c>
      <c r="L98" s="29">
        <v>1</v>
      </c>
      <c r="M98" s="29">
        <v>1</v>
      </c>
      <c r="N98" s="29">
        <v>0</v>
      </c>
      <c r="O98" s="29">
        <v>0</v>
      </c>
      <c r="P98" s="29">
        <v>0</v>
      </c>
      <c r="Q98" s="29">
        <v>0</v>
      </c>
      <c r="R98" s="29">
        <v>3</v>
      </c>
      <c r="S98" s="29">
        <v>0</v>
      </c>
      <c r="T98" s="29">
        <v>0</v>
      </c>
      <c r="U98" s="29">
        <v>1</v>
      </c>
      <c r="V98" s="29">
        <v>0</v>
      </c>
      <c r="W98" s="29">
        <v>0</v>
      </c>
      <c r="X98" s="29">
        <v>2</v>
      </c>
      <c r="Y98" s="29">
        <v>0</v>
      </c>
      <c r="Z98" s="30">
        <f t="shared" si="5"/>
        <v>12</v>
      </c>
    </row>
    <row r="99" spans="1:27" ht="25.5" customHeight="1" x14ac:dyDescent="0.25">
      <c r="A99" s="21"/>
      <c r="B99" s="26" t="s">
        <v>508</v>
      </c>
      <c r="C99" s="41" t="s">
        <v>118</v>
      </c>
      <c r="D99" s="27" t="s">
        <v>119</v>
      </c>
      <c r="E99" s="27" t="s">
        <v>522</v>
      </c>
      <c r="F99" s="28">
        <v>7.4552316000000003</v>
      </c>
      <c r="G99" s="29">
        <v>0</v>
      </c>
      <c r="H99" s="29">
        <v>0</v>
      </c>
      <c r="I99" s="29">
        <v>0</v>
      </c>
      <c r="J99" s="29">
        <v>0</v>
      </c>
      <c r="K99" s="29">
        <v>0</v>
      </c>
      <c r="L99" s="29">
        <v>1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1</v>
      </c>
      <c r="S99" s="29">
        <v>0</v>
      </c>
      <c r="T99" s="29">
        <v>0</v>
      </c>
      <c r="U99" s="29">
        <v>0</v>
      </c>
      <c r="V99" s="29">
        <v>0</v>
      </c>
      <c r="W99" s="29">
        <v>0</v>
      </c>
      <c r="X99" s="29">
        <v>0</v>
      </c>
      <c r="Y99" s="29">
        <v>0</v>
      </c>
      <c r="Z99" s="30">
        <f t="shared" si="5"/>
        <v>2</v>
      </c>
      <c r="AA99" s="9"/>
    </row>
    <row r="100" spans="1:27" ht="25.5" customHeight="1" x14ac:dyDescent="0.25">
      <c r="A100" s="21"/>
      <c r="B100" s="26" t="s">
        <v>508</v>
      </c>
      <c r="C100" s="41" t="s">
        <v>120</v>
      </c>
      <c r="D100" s="27" t="s">
        <v>523</v>
      </c>
      <c r="E100" s="27" t="s">
        <v>524</v>
      </c>
      <c r="F100" s="28">
        <v>7.2539904999999996</v>
      </c>
      <c r="G100" s="29">
        <v>0</v>
      </c>
      <c r="H100" s="29">
        <v>0</v>
      </c>
      <c r="I100" s="29">
        <v>0</v>
      </c>
      <c r="J100" s="29">
        <v>0</v>
      </c>
      <c r="K100" s="29">
        <v>0</v>
      </c>
      <c r="L100" s="29">
        <v>1</v>
      </c>
      <c r="M100" s="29">
        <v>0</v>
      </c>
      <c r="N100" s="29">
        <v>0</v>
      </c>
      <c r="O100" s="29">
        <v>1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  <c r="U100" s="29">
        <v>0</v>
      </c>
      <c r="V100" s="29">
        <v>0</v>
      </c>
      <c r="W100" s="29">
        <v>0</v>
      </c>
      <c r="X100" s="29">
        <v>0</v>
      </c>
      <c r="Y100" s="29">
        <v>0</v>
      </c>
      <c r="Z100" s="30">
        <f t="shared" si="5"/>
        <v>2</v>
      </c>
    </row>
    <row r="101" spans="1:27" ht="25.5" customHeight="1" x14ac:dyDescent="0.25">
      <c r="A101" s="21"/>
      <c r="B101" s="26" t="s">
        <v>508</v>
      </c>
      <c r="C101" s="41" t="s">
        <v>118</v>
      </c>
      <c r="D101" s="27" t="s">
        <v>525</v>
      </c>
      <c r="E101" s="27" t="s">
        <v>526</v>
      </c>
      <c r="F101" s="28">
        <v>7.5085096</v>
      </c>
      <c r="G101" s="29">
        <v>0</v>
      </c>
      <c r="H101" s="29">
        <v>1</v>
      </c>
      <c r="I101" s="29">
        <v>1</v>
      </c>
      <c r="J101" s="29">
        <v>0</v>
      </c>
      <c r="K101" s="29">
        <v>0</v>
      </c>
      <c r="L101" s="29">
        <v>1</v>
      </c>
      <c r="M101" s="29">
        <v>0</v>
      </c>
      <c r="N101" s="29">
        <v>0</v>
      </c>
      <c r="O101" s="29">
        <v>1</v>
      </c>
      <c r="P101" s="29">
        <v>0</v>
      </c>
      <c r="Q101" s="29">
        <v>0</v>
      </c>
      <c r="R101" s="29">
        <v>3</v>
      </c>
      <c r="S101" s="29">
        <v>0</v>
      </c>
      <c r="T101" s="29">
        <v>0</v>
      </c>
      <c r="U101" s="29">
        <v>0</v>
      </c>
      <c r="V101" s="29">
        <v>0</v>
      </c>
      <c r="W101" s="29">
        <v>0</v>
      </c>
      <c r="X101" s="29">
        <v>3</v>
      </c>
      <c r="Y101" s="29">
        <v>0</v>
      </c>
      <c r="Z101" s="30">
        <f t="shared" si="5"/>
        <v>10</v>
      </c>
    </row>
    <row r="102" spans="1:27" ht="25.5" customHeight="1" x14ac:dyDescent="0.25">
      <c r="A102" s="21"/>
      <c r="B102" s="26" t="s">
        <v>508</v>
      </c>
      <c r="C102" s="41" t="s">
        <v>116</v>
      </c>
      <c r="D102" s="27" t="s">
        <v>527</v>
      </c>
      <c r="E102" s="27" t="s">
        <v>528</v>
      </c>
      <c r="F102" s="28">
        <v>7.6035912999999997</v>
      </c>
      <c r="G102" s="29">
        <v>0</v>
      </c>
      <c r="H102" s="29">
        <v>0</v>
      </c>
      <c r="I102" s="29">
        <v>1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1</v>
      </c>
      <c r="S102" s="29">
        <v>0</v>
      </c>
      <c r="T102" s="29">
        <v>0</v>
      </c>
      <c r="U102" s="29">
        <v>0</v>
      </c>
      <c r="V102" s="29">
        <v>0</v>
      </c>
      <c r="W102" s="29">
        <v>0</v>
      </c>
      <c r="X102" s="29">
        <v>1</v>
      </c>
      <c r="Y102" s="29">
        <v>0</v>
      </c>
      <c r="Z102" s="30">
        <f t="shared" si="5"/>
        <v>3</v>
      </c>
    </row>
    <row r="103" spans="1:27" ht="25.5" customHeight="1" x14ac:dyDescent="0.25">
      <c r="A103" s="21"/>
      <c r="B103" s="26" t="s">
        <v>508</v>
      </c>
      <c r="C103" s="41" t="s">
        <v>116</v>
      </c>
      <c r="D103" s="27" t="s">
        <v>529</v>
      </c>
      <c r="E103" s="27" t="s">
        <v>530</v>
      </c>
      <c r="F103" s="28">
        <v>7.5997988999999997</v>
      </c>
      <c r="G103" s="29">
        <v>0</v>
      </c>
      <c r="H103" s="29">
        <v>0</v>
      </c>
      <c r="I103" s="29">
        <v>1</v>
      </c>
      <c r="J103" s="29">
        <v>0</v>
      </c>
      <c r="K103" s="29">
        <v>0</v>
      </c>
      <c r="L103" s="29">
        <v>2</v>
      </c>
      <c r="M103" s="29">
        <v>0</v>
      </c>
      <c r="N103" s="29">
        <v>0</v>
      </c>
      <c r="O103" s="29">
        <v>1</v>
      </c>
      <c r="P103" s="29">
        <v>0</v>
      </c>
      <c r="Q103" s="29">
        <v>0</v>
      </c>
      <c r="R103" s="29">
        <v>2</v>
      </c>
      <c r="S103" s="29">
        <v>0</v>
      </c>
      <c r="T103" s="29">
        <v>0</v>
      </c>
      <c r="U103" s="29">
        <v>0</v>
      </c>
      <c r="V103" s="29">
        <v>1</v>
      </c>
      <c r="W103" s="29">
        <v>0</v>
      </c>
      <c r="X103" s="29">
        <v>1</v>
      </c>
      <c r="Y103" s="29">
        <v>0</v>
      </c>
      <c r="Z103" s="30">
        <f t="shared" si="5"/>
        <v>8</v>
      </c>
    </row>
    <row r="104" spans="1:27" s="10" customFormat="1" ht="25.5" customHeight="1" x14ac:dyDescent="0.25">
      <c r="A104" s="22"/>
      <c r="B104" s="26" t="s">
        <v>508</v>
      </c>
      <c r="C104" s="41" t="s">
        <v>120</v>
      </c>
      <c r="D104" s="27" t="s">
        <v>531</v>
      </c>
      <c r="E104" s="27" t="s">
        <v>532</v>
      </c>
      <c r="F104" s="28">
        <v>7.4499494999999998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  <c r="L104" s="29">
        <v>2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2</v>
      </c>
      <c r="S104" s="29">
        <v>0</v>
      </c>
      <c r="T104" s="29">
        <v>0</v>
      </c>
      <c r="U104" s="29">
        <v>0</v>
      </c>
      <c r="V104" s="29">
        <v>0</v>
      </c>
      <c r="W104" s="29">
        <v>0</v>
      </c>
      <c r="X104" s="29">
        <v>0</v>
      </c>
      <c r="Y104" s="29">
        <v>0</v>
      </c>
      <c r="Z104" s="30">
        <f t="shared" si="5"/>
        <v>4</v>
      </c>
    </row>
    <row r="105" spans="1:27" ht="25.5" customHeight="1" x14ac:dyDescent="0.25">
      <c r="A105" s="21"/>
      <c r="B105" s="26" t="s">
        <v>508</v>
      </c>
      <c r="C105" s="41" t="s">
        <v>120</v>
      </c>
      <c r="D105" s="27" t="s">
        <v>135</v>
      </c>
      <c r="E105" s="27" t="s">
        <v>533</v>
      </c>
      <c r="F105" s="28">
        <v>7.2539904999999996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  <c r="L105" s="29">
        <v>0</v>
      </c>
      <c r="M105" s="29">
        <v>2</v>
      </c>
      <c r="N105" s="29">
        <v>0</v>
      </c>
      <c r="O105" s="29">
        <v>0</v>
      </c>
      <c r="P105" s="29">
        <v>0</v>
      </c>
      <c r="Q105" s="29">
        <v>0</v>
      </c>
      <c r="R105" s="29">
        <v>1</v>
      </c>
      <c r="S105" s="29">
        <v>0</v>
      </c>
      <c r="T105" s="29">
        <v>0</v>
      </c>
      <c r="U105" s="29">
        <v>0</v>
      </c>
      <c r="V105" s="29">
        <v>0</v>
      </c>
      <c r="W105" s="29">
        <v>0</v>
      </c>
      <c r="X105" s="29">
        <v>1</v>
      </c>
      <c r="Y105" s="29">
        <v>0</v>
      </c>
      <c r="Z105" s="30">
        <f t="shared" si="5"/>
        <v>4</v>
      </c>
    </row>
    <row r="106" spans="1:27" ht="25.5" customHeight="1" x14ac:dyDescent="0.25">
      <c r="A106" s="21"/>
      <c r="B106" s="26" t="s">
        <v>508</v>
      </c>
      <c r="C106" s="41" t="s">
        <v>120</v>
      </c>
      <c r="D106" s="41" t="s">
        <v>534</v>
      </c>
      <c r="E106" s="27" t="s">
        <v>535</v>
      </c>
      <c r="F106" s="28">
        <v>7.4541713999999999</v>
      </c>
      <c r="G106" s="28">
        <v>0</v>
      </c>
      <c r="H106" s="28">
        <v>0</v>
      </c>
      <c r="I106" s="28">
        <v>1</v>
      </c>
      <c r="J106" s="28">
        <v>0</v>
      </c>
      <c r="K106" s="28">
        <v>0</v>
      </c>
      <c r="L106" s="28">
        <v>1</v>
      </c>
      <c r="M106" s="28">
        <v>0</v>
      </c>
      <c r="N106" s="28">
        <v>0</v>
      </c>
      <c r="O106" s="28">
        <v>0</v>
      </c>
      <c r="P106" s="28">
        <v>0</v>
      </c>
      <c r="Q106" s="28">
        <v>0</v>
      </c>
      <c r="R106" s="28">
        <v>1</v>
      </c>
      <c r="S106" s="28">
        <v>0</v>
      </c>
      <c r="T106" s="28">
        <v>0</v>
      </c>
      <c r="U106" s="28">
        <v>0</v>
      </c>
      <c r="V106" s="28">
        <v>0</v>
      </c>
      <c r="W106" s="28">
        <v>0</v>
      </c>
      <c r="X106" s="28">
        <v>0</v>
      </c>
      <c r="Y106" s="28">
        <v>0</v>
      </c>
      <c r="Z106" s="31">
        <f t="shared" si="5"/>
        <v>3</v>
      </c>
    </row>
    <row r="107" spans="1:27" ht="25.5" customHeight="1" x14ac:dyDescent="0.25">
      <c r="A107" s="21"/>
      <c r="B107" s="26" t="s">
        <v>508</v>
      </c>
      <c r="C107" s="41"/>
      <c r="D107" s="27" t="s">
        <v>536</v>
      </c>
      <c r="E107" s="27" t="s">
        <v>537</v>
      </c>
      <c r="F107" s="28">
        <v>7.577617</v>
      </c>
      <c r="G107" s="28">
        <v>0</v>
      </c>
      <c r="H107" s="28">
        <v>1</v>
      </c>
      <c r="I107" s="28">
        <v>0</v>
      </c>
      <c r="J107" s="28">
        <v>0</v>
      </c>
      <c r="K107" s="28">
        <v>0</v>
      </c>
      <c r="L107" s="28">
        <v>0</v>
      </c>
      <c r="M107" s="28">
        <v>0</v>
      </c>
      <c r="N107" s="28">
        <v>0</v>
      </c>
      <c r="O107" s="28">
        <v>0</v>
      </c>
      <c r="P107" s="28">
        <v>0</v>
      </c>
      <c r="Q107" s="28">
        <v>0</v>
      </c>
      <c r="R107" s="28">
        <v>1</v>
      </c>
      <c r="S107" s="28">
        <v>0</v>
      </c>
      <c r="T107" s="28">
        <v>0</v>
      </c>
      <c r="U107" s="28">
        <v>0</v>
      </c>
      <c r="V107" s="28">
        <v>0</v>
      </c>
      <c r="W107" s="28">
        <v>1</v>
      </c>
      <c r="X107" s="28">
        <v>2</v>
      </c>
      <c r="Y107" s="28">
        <v>0</v>
      </c>
      <c r="Z107" s="31">
        <f t="shared" si="5"/>
        <v>5</v>
      </c>
    </row>
    <row r="108" spans="1:27" ht="25.5" customHeight="1" x14ac:dyDescent="0.25">
      <c r="A108" s="21"/>
      <c r="B108" s="26" t="s">
        <v>508</v>
      </c>
      <c r="C108" s="42" t="s">
        <v>124</v>
      </c>
      <c r="D108" s="42" t="s">
        <v>538</v>
      </c>
      <c r="E108" s="27" t="s">
        <v>539</v>
      </c>
      <c r="F108" s="28">
        <v>7.5943544000000003</v>
      </c>
      <c r="G108" s="28">
        <v>0</v>
      </c>
      <c r="H108" s="28">
        <v>0</v>
      </c>
      <c r="I108" s="28">
        <v>1</v>
      </c>
      <c r="J108" s="28">
        <v>0</v>
      </c>
      <c r="K108" s="28">
        <v>0</v>
      </c>
      <c r="L108" s="28">
        <v>0</v>
      </c>
      <c r="M108" s="28">
        <v>0</v>
      </c>
      <c r="N108" s="28">
        <v>0</v>
      </c>
      <c r="O108" s="28">
        <v>1</v>
      </c>
      <c r="P108" s="28">
        <v>0</v>
      </c>
      <c r="Q108" s="28">
        <v>0</v>
      </c>
      <c r="R108" s="28">
        <v>0</v>
      </c>
      <c r="S108" s="28">
        <v>0</v>
      </c>
      <c r="T108" s="28">
        <v>0</v>
      </c>
      <c r="U108" s="28">
        <v>0</v>
      </c>
      <c r="V108" s="28">
        <v>0</v>
      </c>
      <c r="W108" s="28">
        <v>0</v>
      </c>
      <c r="X108" s="28">
        <v>0</v>
      </c>
      <c r="Y108" s="28">
        <v>0</v>
      </c>
      <c r="Z108" s="28">
        <f t="shared" si="5"/>
        <v>2</v>
      </c>
    </row>
    <row r="109" spans="1:27" s="10" customFormat="1" ht="25.5" customHeight="1" x14ac:dyDescent="0.25">
      <c r="A109" s="22"/>
      <c r="B109" s="26" t="s">
        <v>892</v>
      </c>
      <c r="C109" s="43"/>
      <c r="D109" s="43">
        <v>21</v>
      </c>
      <c r="E109" s="26"/>
      <c r="F109" s="31"/>
      <c r="G109" s="44">
        <f>SUM(G88:G108)</f>
        <v>7</v>
      </c>
      <c r="H109" s="44">
        <f>SUM(H88:H108)</f>
        <v>13</v>
      </c>
      <c r="I109" s="44">
        <f>SUM(I88:I108)</f>
        <v>36</v>
      </c>
      <c r="J109" s="44">
        <f>SUM(J88:J107)</f>
        <v>8</v>
      </c>
      <c r="K109" s="44">
        <v>0</v>
      </c>
      <c r="L109" s="44">
        <f>SUM(L88:L108)</f>
        <v>49</v>
      </c>
      <c r="M109" s="44">
        <f>SUM(M88:M108)</f>
        <v>17</v>
      </c>
      <c r="N109" s="44">
        <f>SUM(N88:N108)</f>
        <v>2</v>
      </c>
      <c r="O109" s="44">
        <f>SUM(O88:O107)</f>
        <v>6</v>
      </c>
      <c r="P109" s="44">
        <v>0</v>
      </c>
      <c r="Q109" s="44">
        <f>SUM(Q88:Q108)</f>
        <v>4</v>
      </c>
      <c r="R109" s="44">
        <f>SUM(R88:R108)</f>
        <v>73</v>
      </c>
      <c r="S109" s="44">
        <v>0</v>
      </c>
      <c r="T109" s="44">
        <f t="shared" ref="T109:Y109" si="6">SUM(T88:T107)</f>
        <v>2</v>
      </c>
      <c r="U109" s="44">
        <f t="shared" si="6"/>
        <v>2</v>
      </c>
      <c r="V109" s="44">
        <f>SUM(V88:V108)</f>
        <v>5</v>
      </c>
      <c r="W109" s="44">
        <f>SUM(W88:W108)</f>
        <v>7</v>
      </c>
      <c r="X109" s="44">
        <f>SUM(X88:X108)</f>
        <v>57</v>
      </c>
      <c r="Y109" s="44">
        <f t="shared" si="6"/>
        <v>3</v>
      </c>
      <c r="Z109" s="44">
        <f t="shared" si="5"/>
        <v>291</v>
      </c>
    </row>
    <row r="110" spans="1:27" ht="25.5" customHeight="1" x14ac:dyDescent="0.25">
      <c r="A110" s="21"/>
      <c r="B110" s="26" t="s">
        <v>540</v>
      </c>
      <c r="C110" s="27" t="s">
        <v>145</v>
      </c>
      <c r="D110" s="27" t="s">
        <v>541</v>
      </c>
      <c r="E110" s="27" t="s">
        <v>542</v>
      </c>
      <c r="F110" s="28">
        <v>7.6080369000000001</v>
      </c>
      <c r="G110" s="29">
        <v>1</v>
      </c>
      <c r="H110" s="29">
        <v>0</v>
      </c>
      <c r="I110" s="29">
        <v>1</v>
      </c>
      <c r="J110" s="29">
        <v>0</v>
      </c>
      <c r="K110" s="29">
        <v>0</v>
      </c>
      <c r="L110" s="29">
        <v>2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1</v>
      </c>
      <c r="S110" s="29">
        <v>0</v>
      </c>
      <c r="T110" s="29">
        <v>0</v>
      </c>
      <c r="U110" s="29">
        <v>0</v>
      </c>
      <c r="V110" s="29">
        <v>0</v>
      </c>
      <c r="W110" s="29">
        <v>0</v>
      </c>
      <c r="X110" s="29">
        <v>4</v>
      </c>
      <c r="Y110" s="29">
        <v>0</v>
      </c>
      <c r="Z110" s="30">
        <f t="shared" si="5"/>
        <v>9</v>
      </c>
    </row>
    <row r="111" spans="1:27" ht="25.5" customHeight="1" x14ac:dyDescent="0.25">
      <c r="A111" s="21"/>
      <c r="B111" s="26" t="s">
        <v>540</v>
      </c>
      <c r="C111" s="27" t="s">
        <v>144</v>
      </c>
      <c r="D111" s="27" t="s">
        <v>543</v>
      </c>
      <c r="E111" s="27" t="s">
        <v>544</v>
      </c>
      <c r="F111" s="28">
        <v>7.6068600000000002</v>
      </c>
      <c r="G111" s="29">
        <v>0</v>
      </c>
      <c r="H111" s="29">
        <v>0</v>
      </c>
      <c r="I111" s="29">
        <v>1</v>
      </c>
      <c r="J111" s="29">
        <v>0</v>
      </c>
      <c r="K111" s="29">
        <v>1</v>
      </c>
      <c r="L111" s="29">
        <v>2</v>
      </c>
      <c r="M111" s="29">
        <v>0</v>
      </c>
      <c r="N111" s="29">
        <v>0</v>
      </c>
      <c r="O111" s="29">
        <v>0</v>
      </c>
      <c r="P111" s="29">
        <v>0</v>
      </c>
      <c r="Q111" s="29">
        <v>1</v>
      </c>
      <c r="R111" s="29">
        <v>2</v>
      </c>
      <c r="S111" s="29">
        <v>0</v>
      </c>
      <c r="T111" s="29">
        <v>0</v>
      </c>
      <c r="U111" s="29">
        <v>0</v>
      </c>
      <c r="V111" s="29">
        <v>0</v>
      </c>
      <c r="W111" s="29">
        <v>0</v>
      </c>
      <c r="X111" s="29">
        <v>5</v>
      </c>
      <c r="Y111" s="29">
        <v>0</v>
      </c>
      <c r="Z111" s="30">
        <f t="shared" si="5"/>
        <v>12</v>
      </c>
    </row>
    <row r="112" spans="1:27" ht="25.5" customHeight="1" x14ac:dyDescent="0.25">
      <c r="A112" s="21"/>
      <c r="B112" s="26" t="s">
        <v>540</v>
      </c>
      <c r="C112" s="27" t="s">
        <v>146</v>
      </c>
      <c r="D112" s="27" t="s">
        <v>147</v>
      </c>
      <c r="E112" s="27" t="s">
        <v>545</v>
      </c>
      <c r="F112" s="28">
        <v>7.7282093999999999</v>
      </c>
      <c r="G112" s="29">
        <v>2</v>
      </c>
      <c r="H112" s="29">
        <v>0</v>
      </c>
      <c r="I112" s="29">
        <v>0</v>
      </c>
      <c r="J112" s="29">
        <v>0</v>
      </c>
      <c r="K112" s="29">
        <v>0</v>
      </c>
      <c r="L112" s="29">
        <v>2</v>
      </c>
      <c r="M112" s="29">
        <v>2</v>
      </c>
      <c r="N112" s="29">
        <v>0</v>
      </c>
      <c r="O112" s="29">
        <v>0</v>
      </c>
      <c r="P112" s="29">
        <v>0</v>
      </c>
      <c r="Q112" s="29">
        <v>0</v>
      </c>
      <c r="R112" s="29">
        <v>1</v>
      </c>
      <c r="S112" s="29">
        <v>0</v>
      </c>
      <c r="T112" s="29">
        <v>0</v>
      </c>
      <c r="U112" s="29">
        <v>0</v>
      </c>
      <c r="V112" s="29">
        <v>1</v>
      </c>
      <c r="W112" s="29">
        <v>0</v>
      </c>
      <c r="X112" s="29">
        <v>5</v>
      </c>
      <c r="Y112" s="29">
        <v>1</v>
      </c>
      <c r="Z112" s="30">
        <f t="shared" si="5"/>
        <v>14</v>
      </c>
      <c r="AA112" s="9"/>
    </row>
    <row r="113" spans="1:28" ht="25.5" customHeight="1" x14ac:dyDescent="0.25">
      <c r="A113" s="21"/>
      <c r="B113" s="26" t="s">
        <v>540</v>
      </c>
      <c r="C113" s="27" t="s">
        <v>158</v>
      </c>
      <c r="D113" s="27" t="s">
        <v>546</v>
      </c>
      <c r="E113" s="27" t="s">
        <v>547</v>
      </c>
      <c r="F113" s="28">
        <v>7.8090389</v>
      </c>
      <c r="G113" s="29">
        <v>1</v>
      </c>
      <c r="H113" s="29">
        <v>0</v>
      </c>
      <c r="I113" s="29">
        <v>0</v>
      </c>
      <c r="J113" s="29">
        <v>0</v>
      </c>
      <c r="K113" s="29">
        <v>0</v>
      </c>
      <c r="L113" s="29">
        <v>1</v>
      </c>
      <c r="M113" s="29">
        <v>3</v>
      </c>
      <c r="N113" s="29">
        <v>0</v>
      </c>
      <c r="O113" s="29">
        <v>1</v>
      </c>
      <c r="P113" s="29">
        <v>0</v>
      </c>
      <c r="Q113" s="29">
        <v>0</v>
      </c>
      <c r="R113" s="29">
        <v>1</v>
      </c>
      <c r="S113" s="29">
        <v>0</v>
      </c>
      <c r="T113" s="29">
        <v>0</v>
      </c>
      <c r="U113" s="29">
        <v>0</v>
      </c>
      <c r="V113" s="29">
        <v>1</v>
      </c>
      <c r="W113" s="29">
        <v>1</v>
      </c>
      <c r="X113" s="29">
        <v>3</v>
      </c>
      <c r="Y113" s="29">
        <v>0</v>
      </c>
      <c r="Z113" s="30">
        <f t="shared" si="5"/>
        <v>12</v>
      </c>
    </row>
    <row r="114" spans="1:28" ht="25.5" customHeight="1" x14ac:dyDescent="0.25">
      <c r="A114" s="21"/>
      <c r="B114" s="26" t="s">
        <v>540</v>
      </c>
      <c r="C114" s="27" t="s">
        <v>136</v>
      </c>
      <c r="D114" s="27" t="s">
        <v>148</v>
      </c>
      <c r="E114" s="27" t="s">
        <v>548</v>
      </c>
      <c r="F114" s="28">
        <v>7.5898060000000003</v>
      </c>
      <c r="G114" s="29">
        <v>0</v>
      </c>
      <c r="H114" s="29">
        <v>0</v>
      </c>
      <c r="I114" s="29">
        <v>0</v>
      </c>
      <c r="J114" s="29">
        <v>0</v>
      </c>
      <c r="K114" s="29">
        <v>0</v>
      </c>
      <c r="L114" s="29">
        <v>3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1</v>
      </c>
      <c r="S114" s="29">
        <v>0</v>
      </c>
      <c r="T114" s="29">
        <v>0</v>
      </c>
      <c r="U114" s="29">
        <v>0</v>
      </c>
      <c r="V114" s="29">
        <v>1</v>
      </c>
      <c r="W114" s="29">
        <v>0</v>
      </c>
      <c r="X114" s="29">
        <v>3</v>
      </c>
      <c r="Y114" s="29">
        <v>0</v>
      </c>
      <c r="Z114" s="30">
        <f t="shared" si="5"/>
        <v>8</v>
      </c>
      <c r="AA114" s="9"/>
    </row>
    <row r="115" spans="1:28" ht="25.5" customHeight="1" x14ac:dyDescent="0.25">
      <c r="A115" s="21"/>
      <c r="B115" s="26" t="s">
        <v>540</v>
      </c>
      <c r="C115" s="27" t="s">
        <v>150</v>
      </c>
      <c r="D115" s="27" t="s">
        <v>151</v>
      </c>
      <c r="E115" s="27" t="s">
        <v>549</v>
      </c>
      <c r="F115" s="28">
        <v>7.5863851000000002</v>
      </c>
      <c r="G115" s="29">
        <v>1</v>
      </c>
      <c r="H115" s="29">
        <v>0</v>
      </c>
      <c r="I115" s="29">
        <v>2</v>
      </c>
      <c r="J115" s="29">
        <v>0</v>
      </c>
      <c r="K115" s="29">
        <v>0</v>
      </c>
      <c r="L115" s="29">
        <v>1</v>
      </c>
      <c r="M115" s="29">
        <v>2</v>
      </c>
      <c r="N115" s="29">
        <v>0</v>
      </c>
      <c r="O115" s="29">
        <v>0</v>
      </c>
      <c r="P115" s="29">
        <v>0</v>
      </c>
      <c r="Q115" s="29">
        <v>0</v>
      </c>
      <c r="R115" s="29">
        <v>1</v>
      </c>
      <c r="S115" s="29">
        <v>0</v>
      </c>
      <c r="T115" s="29">
        <v>0</v>
      </c>
      <c r="U115" s="29">
        <v>0</v>
      </c>
      <c r="V115" s="29">
        <v>0</v>
      </c>
      <c r="W115" s="29">
        <v>0</v>
      </c>
      <c r="X115" s="29">
        <v>2</v>
      </c>
      <c r="Y115" s="29">
        <v>0</v>
      </c>
      <c r="Z115" s="30">
        <f t="shared" si="5"/>
        <v>9</v>
      </c>
    </row>
    <row r="116" spans="1:28" ht="25.5" customHeight="1" x14ac:dyDescent="0.25">
      <c r="A116" s="21"/>
      <c r="B116" s="26" t="s">
        <v>540</v>
      </c>
      <c r="C116" s="27" t="s">
        <v>137</v>
      </c>
      <c r="D116" s="27" t="s">
        <v>550</v>
      </c>
      <c r="E116" s="27" t="s">
        <v>551</v>
      </c>
      <c r="F116" s="28">
        <v>7.7077410000000004</v>
      </c>
      <c r="G116" s="29">
        <v>3</v>
      </c>
      <c r="H116" s="29">
        <v>1</v>
      </c>
      <c r="I116" s="29">
        <v>6</v>
      </c>
      <c r="J116" s="29">
        <v>1</v>
      </c>
      <c r="K116" s="29">
        <v>0</v>
      </c>
      <c r="L116" s="29">
        <v>7</v>
      </c>
      <c r="M116" s="29">
        <v>5</v>
      </c>
      <c r="N116" s="29">
        <v>0</v>
      </c>
      <c r="O116" s="29">
        <v>1</v>
      </c>
      <c r="P116" s="29">
        <v>0</v>
      </c>
      <c r="Q116" s="29">
        <v>1</v>
      </c>
      <c r="R116" s="29">
        <v>12</v>
      </c>
      <c r="S116" s="29">
        <v>0</v>
      </c>
      <c r="T116" s="29">
        <v>2</v>
      </c>
      <c r="U116" s="29">
        <v>0</v>
      </c>
      <c r="V116" s="29">
        <v>1</v>
      </c>
      <c r="W116" s="29">
        <v>2</v>
      </c>
      <c r="X116" s="29">
        <v>13</v>
      </c>
      <c r="Y116" s="29">
        <v>0</v>
      </c>
      <c r="Z116" s="30">
        <f t="shared" si="5"/>
        <v>55</v>
      </c>
    </row>
    <row r="117" spans="1:28" ht="25.5" customHeight="1" x14ac:dyDescent="0.25">
      <c r="A117" s="21"/>
      <c r="B117" s="26" t="s">
        <v>540</v>
      </c>
      <c r="C117" s="27" t="s">
        <v>140</v>
      </c>
      <c r="D117" s="27" t="s">
        <v>552</v>
      </c>
      <c r="E117" s="27" t="s">
        <v>553</v>
      </c>
      <c r="F117" s="28">
        <v>7.6898039999999996</v>
      </c>
      <c r="G117" s="29">
        <v>1</v>
      </c>
      <c r="H117" s="29">
        <v>0</v>
      </c>
      <c r="I117" s="29">
        <v>1</v>
      </c>
      <c r="J117" s="29">
        <v>1</v>
      </c>
      <c r="K117" s="29">
        <v>0</v>
      </c>
      <c r="L117" s="29">
        <v>2</v>
      </c>
      <c r="M117" s="29">
        <v>1</v>
      </c>
      <c r="N117" s="29">
        <v>0</v>
      </c>
      <c r="O117" s="29">
        <v>2</v>
      </c>
      <c r="P117" s="29">
        <v>0</v>
      </c>
      <c r="Q117" s="29">
        <v>0</v>
      </c>
      <c r="R117" s="29">
        <v>2</v>
      </c>
      <c r="S117" s="29">
        <v>0</v>
      </c>
      <c r="T117" s="29">
        <v>0</v>
      </c>
      <c r="U117" s="29">
        <v>0</v>
      </c>
      <c r="V117" s="29">
        <v>0</v>
      </c>
      <c r="W117" s="29">
        <v>1</v>
      </c>
      <c r="X117" s="29">
        <v>2</v>
      </c>
      <c r="Y117" s="29">
        <v>0</v>
      </c>
      <c r="Z117" s="30">
        <f t="shared" si="5"/>
        <v>13</v>
      </c>
    </row>
    <row r="118" spans="1:28" ht="25.5" customHeight="1" x14ac:dyDescent="0.25">
      <c r="A118" s="21"/>
      <c r="B118" s="26" t="s">
        <v>540</v>
      </c>
      <c r="C118" s="27" t="s">
        <v>138</v>
      </c>
      <c r="D118" s="27" t="s">
        <v>554</v>
      </c>
      <c r="E118" s="27" t="s">
        <v>555</v>
      </c>
      <c r="F118" s="28">
        <v>7.8327502999999998</v>
      </c>
      <c r="G118" s="29">
        <v>1</v>
      </c>
      <c r="H118" s="29">
        <v>0</v>
      </c>
      <c r="I118" s="29">
        <v>1</v>
      </c>
      <c r="J118" s="29">
        <v>0</v>
      </c>
      <c r="K118" s="29">
        <v>0</v>
      </c>
      <c r="L118" s="29">
        <v>0</v>
      </c>
      <c r="M118" s="29">
        <v>7</v>
      </c>
      <c r="N118" s="29">
        <v>0</v>
      </c>
      <c r="O118" s="29">
        <v>0</v>
      </c>
      <c r="P118" s="29">
        <v>0</v>
      </c>
      <c r="Q118" s="29">
        <v>0</v>
      </c>
      <c r="R118" s="29">
        <v>1</v>
      </c>
      <c r="S118" s="29">
        <v>0</v>
      </c>
      <c r="T118" s="29">
        <v>0</v>
      </c>
      <c r="U118" s="29">
        <v>0</v>
      </c>
      <c r="V118" s="29">
        <v>0</v>
      </c>
      <c r="W118" s="29">
        <v>0</v>
      </c>
      <c r="X118" s="29">
        <v>3</v>
      </c>
      <c r="Y118" s="29">
        <v>0</v>
      </c>
      <c r="Z118" s="30">
        <f t="shared" si="5"/>
        <v>13</v>
      </c>
    </row>
    <row r="119" spans="1:28" ht="25.5" customHeight="1" x14ac:dyDescent="0.25">
      <c r="A119" s="21"/>
      <c r="B119" s="26" t="s">
        <v>540</v>
      </c>
      <c r="C119" s="27" t="s">
        <v>154</v>
      </c>
      <c r="D119" s="27" t="s">
        <v>155</v>
      </c>
      <c r="E119" s="27" t="s">
        <v>556</v>
      </c>
      <c r="F119" s="28">
        <v>7.8458866</v>
      </c>
      <c r="G119" s="29">
        <v>0</v>
      </c>
      <c r="H119" s="29">
        <v>0</v>
      </c>
      <c r="I119" s="29">
        <v>0</v>
      </c>
      <c r="J119" s="29">
        <v>0</v>
      </c>
      <c r="K119" s="29">
        <v>0</v>
      </c>
      <c r="L119" s="29">
        <v>5</v>
      </c>
      <c r="M119" s="29">
        <v>1</v>
      </c>
      <c r="N119" s="29">
        <v>0</v>
      </c>
      <c r="O119" s="29">
        <v>0</v>
      </c>
      <c r="P119" s="29">
        <v>0</v>
      </c>
      <c r="Q119" s="29">
        <v>1</v>
      </c>
      <c r="R119" s="29">
        <v>1</v>
      </c>
      <c r="S119" s="29">
        <v>0</v>
      </c>
      <c r="T119" s="29">
        <v>0</v>
      </c>
      <c r="U119" s="29">
        <v>0</v>
      </c>
      <c r="V119" s="29">
        <v>0</v>
      </c>
      <c r="W119" s="29">
        <v>0</v>
      </c>
      <c r="X119" s="29">
        <v>2</v>
      </c>
      <c r="Y119" s="29">
        <v>0</v>
      </c>
      <c r="Z119" s="30">
        <f t="shared" si="5"/>
        <v>10</v>
      </c>
    </row>
    <row r="120" spans="1:28" ht="25.5" customHeight="1" x14ac:dyDescent="0.25">
      <c r="A120" s="22"/>
      <c r="B120" s="26" t="s">
        <v>540</v>
      </c>
      <c r="C120" s="27" t="s">
        <v>156</v>
      </c>
      <c r="D120" s="27" t="s">
        <v>557</v>
      </c>
      <c r="E120" s="27" t="s">
        <v>558</v>
      </c>
      <c r="F120" s="28">
        <v>7.8458866</v>
      </c>
      <c r="G120" s="29">
        <v>0</v>
      </c>
      <c r="H120" s="29">
        <v>0</v>
      </c>
      <c r="I120" s="29">
        <v>0</v>
      </c>
      <c r="J120" s="29">
        <v>0</v>
      </c>
      <c r="K120" s="29">
        <v>0</v>
      </c>
      <c r="L120" s="29">
        <v>0</v>
      </c>
      <c r="M120" s="29">
        <v>2</v>
      </c>
      <c r="N120" s="29">
        <v>0</v>
      </c>
      <c r="O120" s="29">
        <v>0</v>
      </c>
      <c r="P120" s="29">
        <v>1</v>
      </c>
      <c r="Q120" s="29">
        <v>0</v>
      </c>
      <c r="R120" s="29">
        <v>1</v>
      </c>
      <c r="S120" s="29">
        <v>0</v>
      </c>
      <c r="T120" s="29">
        <v>0</v>
      </c>
      <c r="U120" s="29">
        <v>0</v>
      </c>
      <c r="V120" s="29">
        <v>0</v>
      </c>
      <c r="W120" s="29">
        <v>0</v>
      </c>
      <c r="X120" s="29">
        <v>2</v>
      </c>
      <c r="Y120" s="29">
        <v>0</v>
      </c>
      <c r="Z120" s="30">
        <f t="shared" si="5"/>
        <v>6</v>
      </c>
      <c r="AA120" s="10"/>
      <c r="AB120" s="10"/>
    </row>
    <row r="121" spans="1:28" ht="25.5" customHeight="1" x14ac:dyDescent="0.25">
      <c r="A121" s="21"/>
      <c r="B121" s="26" t="s">
        <v>540</v>
      </c>
      <c r="C121" s="27" t="s">
        <v>136</v>
      </c>
      <c r="D121" s="27" t="s">
        <v>559</v>
      </c>
      <c r="E121" s="45" t="s">
        <v>883</v>
      </c>
      <c r="F121" s="45">
        <v>7.5656400000000001</v>
      </c>
      <c r="G121" s="29">
        <v>0</v>
      </c>
      <c r="H121" s="29">
        <v>0</v>
      </c>
      <c r="I121" s="29">
        <v>0</v>
      </c>
      <c r="J121" s="29">
        <v>0</v>
      </c>
      <c r="K121" s="29">
        <v>0</v>
      </c>
      <c r="L121" s="29">
        <v>0</v>
      </c>
      <c r="M121" s="29">
        <v>1</v>
      </c>
      <c r="N121" s="29">
        <v>0</v>
      </c>
      <c r="O121" s="29">
        <v>0</v>
      </c>
      <c r="P121" s="29">
        <v>0</v>
      </c>
      <c r="Q121" s="29">
        <v>0</v>
      </c>
      <c r="R121" s="29">
        <v>1</v>
      </c>
      <c r="S121" s="29">
        <v>0</v>
      </c>
      <c r="T121" s="29">
        <v>0</v>
      </c>
      <c r="U121" s="29">
        <v>0</v>
      </c>
      <c r="V121" s="29">
        <v>0</v>
      </c>
      <c r="W121" s="29">
        <v>0</v>
      </c>
      <c r="X121" s="29">
        <v>1</v>
      </c>
      <c r="Y121" s="29">
        <v>0</v>
      </c>
      <c r="Z121" s="30">
        <f t="shared" si="5"/>
        <v>3</v>
      </c>
    </row>
    <row r="122" spans="1:28" ht="25.5" customHeight="1" x14ac:dyDescent="0.25">
      <c r="A122" s="21"/>
      <c r="B122" s="26" t="s">
        <v>540</v>
      </c>
      <c r="C122" s="27" t="s">
        <v>137</v>
      </c>
      <c r="D122" s="27" t="s">
        <v>560</v>
      </c>
      <c r="E122" s="27" t="s">
        <v>884</v>
      </c>
      <c r="F122" s="28">
        <v>7.6795622000000003</v>
      </c>
      <c r="G122" s="29">
        <v>0</v>
      </c>
      <c r="H122" s="29">
        <v>0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2</v>
      </c>
      <c r="S122" s="29">
        <v>0</v>
      </c>
      <c r="T122" s="29">
        <v>0</v>
      </c>
      <c r="U122" s="29">
        <v>0</v>
      </c>
      <c r="V122" s="29">
        <v>1</v>
      </c>
      <c r="W122" s="29">
        <v>0</v>
      </c>
      <c r="X122" s="29">
        <v>1</v>
      </c>
      <c r="Y122" s="29">
        <v>0</v>
      </c>
      <c r="Z122" s="30">
        <f t="shared" si="5"/>
        <v>4</v>
      </c>
    </row>
    <row r="123" spans="1:28" ht="25.5" customHeight="1" x14ac:dyDescent="0.25">
      <c r="A123" s="21"/>
      <c r="B123" s="26" t="s">
        <v>540</v>
      </c>
      <c r="C123" s="27" t="s">
        <v>137</v>
      </c>
      <c r="D123" s="27" t="s">
        <v>561</v>
      </c>
      <c r="E123" s="27" t="s">
        <v>562</v>
      </c>
      <c r="F123" s="28">
        <v>7.7023543999999999</v>
      </c>
      <c r="G123" s="29">
        <v>0</v>
      </c>
      <c r="H123" s="29">
        <v>0</v>
      </c>
      <c r="I123" s="29">
        <v>0</v>
      </c>
      <c r="J123" s="29">
        <v>0</v>
      </c>
      <c r="K123" s="29">
        <v>0</v>
      </c>
      <c r="L123" s="29">
        <v>0</v>
      </c>
      <c r="M123" s="29">
        <v>0</v>
      </c>
      <c r="N123" s="29">
        <v>0</v>
      </c>
      <c r="O123" s="29">
        <v>0</v>
      </c>
      <c r="P123" s="29">
        <v>0</v>
      </c>
      <c r="Q123" s="29">
        <v>0</v>
      </c>
      <c r="R123" s="29">
        <v>1</v>
      </c>
      <c r="S123" s="29">
        <v>0</v>
      </c>
      <c r="T123" s="29">
        <v>0</v>
      </c>
      <c r="U123" s="29">
        <v>0</v>
      </c>
      <c r="V123" s="29">
        <v>1</v>
      </c>
      <c r="W123" s="29">
        <v>0</v>
      </c>
      <c r="X123" s="29">
        <v>2</v>
      </c>
      <c r="Y123" s="29">
        <v>0</v>
      </c>
      <c r="Z123" s="30">
        <f t="shared" si="5"/>
        <v>4</v>
      </c>
    </row>
    <row r="124" spans="1:28" ht="25.5" customHeight="1" x14ac:dyDescent="0.25">
      <c r="A124" s="21"/>
      <c r="B124" s="26" t="s">
        <v>540</v>
      </c>
      <c r="C124" s="27" t="s">
        <v>138</v>
      </c>
      <c r="D124" s="27" t="s">
        <v>139</v>
      </c>
      <c r="E124" s="27" t="s">
        <v>563</v>
      </c>
      <c r="F124" s="28">
        <v>7.8724178</v>
      </c>
      <c r="G124" s="29">
        <v>0</v>
      </c>
      <c r="H124" s="29">
        <v>0</v>
      </c>
      <c r="I124" s="29">
        <v>0</v>
      </c>
      <c r="J124" s="29">
        <v>0</v>
      </c>
      <c r="K124" s="29">
        <v>0</v>
      </c>
      <c r="L124" s="29">
        <v>0</v>
      </c>
      <c r="M124" s="29">
        <v>1</v>
      </c>
      <c r="N124" s="29">
        <v>0</v>
      </c>
      <c r="O124" s="29">
        <v>0</v>
      </c>
      <c r="P124" s="29">
        <v>0</v>
      </c>
      <c r="Q124" s="29">
        <v>0</v>
      </c>
      <c r="R124" s="29">
        <v>1</v>
      </c>
      <c r="S124" s="29">
        <v>0</v>
      </c>
      <c r="T124" s="29">
        <v>0</v>
      </c>
      <c r="U124" s="29">
        <v>0</v>
      </c>
      <c r="V124" s="29">
        <v>0</v>
      </c>
      <c r="W124" s="29">
        <v>0</v>
      </c>
      <c r="X124" s="29">
        <v>1</v>
      </c>
      <c r="Y124" s="29">
        <v>0</v>
      </c>
      <c r="Z124" s="30">
        <f t="shared" si="5"/>
        <v>3</v>
      </c>
    </row>
    <row r="125" spans="1:28" ht="25.5" customHeight="1" x14ac:dyDescent="0.25">
      <c r="A125" s="21"/>
      <c r="B125" s="26" t="s">
        <v>540</v>
      </c>
      <c r="C125" s="27" t="s">
        <v>140</v>
      </c>
      <c r="D125" s="27" t="s">
        <v>141</v>
      </c>
      <c r="E125" s="27" t="s">
        <v>564</v>
      </c>
      <c r="F125" s="28">
        <v>7.6852638000000004</v>
      </c>
      <c r="G125" s="29">
        <v>0</v>
      </c>
      <c r="H125" s="29">
        <v>0</v>
      </c>
      <c r="I125" s="29">
        <v>0</v>
      </c>
      <c r="J125" s="29">
        <v>0</v>
      </c>
      <c r="K125" s="29">
        <v>0</v>
      </c>
      <c r="L125" s="29">
        <v>1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1</v>
      </c>
      <c r="S125" s="29">
        <v>0</v>
      </c>
      <c r="T125" s="29">
        <v>0</v>
      </c>
      <c r="U125" s="29">
        <v>0</v>
      </c>
      <c r="V125" s="29">
        <v>0</v>
      </c>
      <c r="W125" s="29">
        <v>0</v>
      </c>
      <c r="X125" s="29">
        <v>1</v>
      </c>
      <c r="Y125" s="29">
        <v>0</v>
      </c>
      <c r="Z125" s="30">
        <f t="shared" si="5"/>
        <v>3</v>
      </c>
    </row>
    <row r="126" spans="1:28" ht="25.5" customHeight="1" x14ac:dyDescent="0.25">
      <c r="A126" s="21"/>
      <c r="B126" s="26" t="s">
        <v>540</v>
      </c>
      <c r="C126" s="27" t="s">
        <v>140</v>
      </c>
      <c r="D126" s="27" t="s">
        <v>142</v>
      </c>
      <c r="E126" s="27" t="s">
        <v>565</v>
      </c>
      <c r="F126" s="28">
        <v>7.7022826999999996</v>
      </c>
      <c r="G126" s="29">
        <v>2</v>
      </c>
      <c r="H126" s="29">
        <v>1</v>
      </c>
      <c r="I126" s="29">
        <v>0</v>
      </c>
      <c r="J126" s="29">
        <v>0</v>
      </c>
      <c r="K126" s="29">
        <v>0</v>
      </c>
      <c r="L126" s="29">
        <v>1</v>
      </c>
      <c r="M126" s="29">
        <v>1</v>
      </c>
      <c r="N126" s="29">
        <v>0</v>
      </c>
      <c r="O126" s="29">
        <v>0</v>
      </c>
      <c r="P126" s="29">
        <v>0</v>
      </c>
      <c r="Q126" s="29">
        <v>0</v>
      </c>
      <c r="R126" s="29">
        <v>4</v>
      </c>
      <c r="S126" s="29">
        <v>0</v>
      </c>
      <c r="T126" s="29">
        <v>0</v>
      </c>
      <c r="U126" s="29">
        <v>0</v>
      </c>
      <c r="V126" s="29">
        <v>1</v>
      </c>
      <c r="W126" s="29">
        <v>0</v>
      </c>
      <c r="X126" s="29">
        <v>5</v>
      </c>
      <c r="Y126" s="29">
        <v>0</v>
      </c>
      <c r="Z126" s="30">
        <f t="shared" si="5"/>
        <v>15</v>
      </c>
      <c r="AA126" s="9"/>
    </row>
    <row r="127" spans="1:28" ht="25.5" customHeight="1" x14ac:dyDescent="0.25">
      <c r="A127" s="21"/>
      <c r="B127" s="26" t="s">
        <v>540</v>
      </c>
      <c r="C127" s="27" t="s">
        <v>140</v>
      </c>
      <c r="D127" s="27" t="s">
        <v>117</v>
      </c>
      <c r="E127" s="27" t="s">
        <v>566</v>
      </c>
      <c r="F127" s="28">
        <v>7.6950319</v>
      </c>
      <c r="G127" s="29">
        <v>0</v>
      </c>
      <c r="H127" s="29">
        <v>0</v>
      </c>
      <c r="I127" s="29">
        <v>0</v>
      </c>
      <c r="J127" s="29">
        <v>0</v>
      </c>
      <c r="K127" s="29">
        <v>0</v>
      </c>
      <c r="L127" s="29">
        <v>1</v>
      </c>
      <c r="M127" s="29">
        <v>1</v>
      </c>
      <c r="N127" s="29">
        <v>0</v>
      </c>
      <c r="O127" s="29">
        <v>0</v>
      </c>
      <c r="P127" s="29">
        <v>0</v>
      </c>
      <c r="Q127" s="29">
        <v>0</v>
      </c>
      <c r="R127" s="29">
        <v>1</v>
      </c>
      <c r="S127" s="29">
        <v>0</v>
      </c>
      <c r="T127" s="29">
        <v>0</v>
      </c>
      <c r="U127" s="29">
        <v>0</v>
      </c>
      <c r="V127" s="29">
        <v>0</v>
      </c>
      <c r="W127" s="29">
        <v>0</v>
      </c>
      <c r="X127" s="29">
        <v>2</v>
      </c>
      <c r="Y127" s="29">
        <v>0</v>
      </c>
      <c r="Z127" s="30">
        <f t="shared" si="5"/>
        <v>5</v>
      </c>
    </row>
    <row r="128" spans="1:28" ht="25.5" customHeight="1" x14ac:dyDescent="0.25">
      <c r="A128" s="21"/>
      <c r="B128" s="26" t="s">
        <v>540</v>
      </c>
      <c r="C128" s="27" t="s">
        <v>136</v>
      </c>
      <c r="D128" s="27" t="s">
        <v>143</v>
      </c>
      <c r="E128" s="27" t="s">
        <v>567</v>
      </c>
      <c r="F128" s="28">
        <v>7.5775170000000003</v>
      </c>
      <c r="G128" s="29">
        <v>0</v>
      </c>
      <c r="H128" s="29">
        <v>0</v>
      </c>
      <c r="I128" s="29">
        <v>0</v>
      </c>
      <c r="J128" s="29">
        <v>0</v>
      </c>
      <c r="K128" s="29">
        <v>0</v>
      </c>
      <c r="L128" s="29">
        <v>0</v>
      </c>
      <c r="M128" s="29">
        <v>0</v>
      </c>
      <c r="N128" s="29">
        <v>0</v>
      </c>
      <c r="O128" s="29">
        <v>0</v>
      </c>
      <c r="P128" s="29">
        <v>0</v>
      </c>
      <c r="Q128" s="29">
        <v>0</v>
      </c>
      <c r="R128" s="29">
        <v>1</v>
      </c>
      <c r="S128" s="29">
        <v>0</v>
      </c>
      <c r="T128" s="29">
        <v>0</v>
      </c>
      <c r="U128" s="29">
        <v>0</v>
      </c>
      <c r="V128" s="29">
        <v>0</v>
      </c>
      <c r="W128" s="29">
        <v>0</v>
      </c>
      <c r="X128" s="29">
        <v>1</v>
      </c>
      <c r="Y128" s="29">
        <v>0</v>
      </c>
      <c r="Z128" s="30">
        <f t="shared" si="5"/>
        <v>2</v>
      </c>
    </row>
    <row r="129" spans="1:28" ht="25.5" customHeight="1" x14ac:dyDescent="0.25">
      <c r="A129" s="21"/>
      <c r="B129" s="26" t="s">
        <v>540</v>
      </c>
      <c r="C129" s="27" t="s">
        <v>138</v>
      </c>
      <c r="D129" s="27" t="s">
        <v>568</v>
      </c>
      <c r="E129" s="27" t="s">
        <v>569</v>
      </c>
      <c r="F129" s="28">
        <v>7.8724160999999997</v>
      </c>
      <c r="G129" s="29">
        <v>0</v>
      </c>
      <c r="H129" s="29">
        <v>0</v>
      </c>
      <c r="I129" s="29">
        <v>0</v>
      </c>
      <c r="J129" s="29">
        <v>0</v>
      </c>
      <c r="K129" s="29">
        <v>0</v>
      </c>
      <c r="L129" s="29">
        <v>1</v>
      </c>
      <c r="M129" s="29">
        <v>1</v>
      </c>
      <c r="N129" s="29">
        <v>0</v>
      </c>
      <c r="O129" s="29">
        <v>0</v>
      </c>
      <c r="P129" s="29">
        <v>0</v>
      </c>
      <c r="Q129" s="29">
        <v>0</v>
      </c>
      <c r="R129" s="29">
        <v>0</v>
      </c>
      <c r="S129" s="29">
        <v>0</v>
      </c>
      <c r="T129" s="29">
        <v>0</v>
      </c>
      <c r="U129" s="29">
        <v>0</v>
      </c>
      <c r="V129" s="29">
        <v>0</v>
      </c>
      <c r="W129" s="29">
        <v>0</v>
      </c>
      <c r="X129" s="29">
        <v>1</v>
      </c>
      <c r="Y129" s="29">
        <v>0</v>
      </c>
      <c r="Z129" s="30">
        <f t="shared" si="5"/>
        <v>3</v>
      </c>
    </row>
    <row r="130" spans="1:28" ht="25.5" customHeight="1" x14ac:dyDescent="0.25">
      <c r="A130" s="21"/>
      <c r="B130" s="26" t="s">
        <v>540</v>
      </c>
      <c r="C130" s="27" t="s">
        <v>570</v>
      </c>
      <c r="D130" s="27" t="s">
        <v>571</v>
      </c>
      <c r="E130" s="27" t="s">
        <v>885</v>
      </c>
      <c r="F130" s="28">
        <v>7.7211015999999999</v>
      </c>
      <c r="G130" s="29">
        <v>0</v>
      </c>
      <c r="H130" s="29">
        <v>0</v>
      </c>
      <c r="I130" s="29">
        <v>0</v>
      </c>
      <c r="J130" s="29">
        <v>0</v>
      </c>
      <c r="K130" s="29">
        <v>0</v>
      </c>
      <c r="L130" s="29">
        <v>1</v>
      </c>
      <c r="M130" s="29">
        <v>0</v>
      </c>
      <c r="N130" s="29">
        <v>0</v>
      </c>
      <c r="O130" s="29">
        <v>0</v>
      </c>
      <c r="P130" s="29">
        <v>0</v>
      </c>
      <c r="Q130" s="29">
        <v>0</v>
      </c>
      <c r="R130" s="29">
        <v>0</v>
      </c>
      <c r="S130" s="29">
        <v>0</v>
      </c>
      <c r="T130" s="29">
        <v>0</v>
      </c>
      <c r="U130" s="29">
        <v>0</v>
      </c>
      <c r="V130" s="29">
        <v>0</v>
      </c>
      <c r="W130" s="29">
        <v>0</v>
      </c>
      <c r="X130" s="29">
        <v>0</v>
      </c>
      <c r="Y130" s="29">
        <v>0</v>
      </c>
      <c r="Z130" s="30">
        <f t="shared" si="5"/>
        <v>1</v>
      </c>
    </row>
    <row r="131" spans="1:28" ht="25.5" customHeight="1" x14ac:dyDescent="0.25">
      <c r="A131" s="21"/>
      <c r="B131" s="26" t="s">
        <v>540</v>
      </c>
      <c r="C131" s="27" t="s">
        <v>158</v>
      </c>
      <c r="D131" s="27" t="s">
        <v>572</v>
      </c>
      <c r="E131" s="27" t="s">
        <v>573</v>
      </c>
      <c r="F131" s="28">
        <v>7.7977610999999998</v>
      </c>
      <c r="G131" s="29">
        <v>0</v>
      </c>
      <c r="H131" s="29">
        <v>0</v>
      </c>
      <c r="I131" s="29">
        <v>0</v>
      </c>
      <c r="J131" s="29">
        <v>0</v>
      </c>
      <c r="K131" s="29">
        <v>0</v>
      </c>
      <c r="L131" s="29">
        <v>1</v>
      </c>
      <c r="M131" s="29">
        <v>0</v>
      </c>
      <c r="N131" s="29">
        <v>0</v>
      </c>
      <c r="O131" s="29">
        <v>0</v>
      </c>
      <c r="P131" s="29">
        <v>0</v>
      </c>
      <c r="Q131" s="29">
        <v>0</v>
      </c>
      <c r="R131" s="29">
        <v>3</v>
      </c>
      <c r="S131" s="29">
        <v>0</v>
      </c>
      <c r="T131" s="29">
        <v>0</v>
      </c>
      <c r="U131" s="29">
        <v>0</v>
      </c>
      <c r="V131" s="29">
        <v>1</v>
      </c>
      <c r="W131" s="29">
        <v>0</v>
      </c>
      <c r="X131" s="29">
        <v>2</v>
      </c>
      <c r="Y131" s="29">
        <v>0</v>
      </c>
      <c r="Z131" s="30">
        <f t="shared" si="5"/>
        <v>7</v>
      </c>
    </row>
    <row r="132" spans="1:28" ht="25.5" customHeight="1" x14ac:dyDescent="0.25">
      <c r="A132" s="21"/>
      <c r="B132" s="26" t="s">
        <v>540</v>
      </c>
      <c r="C132" s="27" t="s">
        <v>136</v>
      </c>
      <c r="D132" s="27" t="s">
        <v>149</v>
      </c>
      <c r="E132" s="27" t="s">
        <v>574</v>
      </c>
      <c r="F132" s="28">
        <v>7.5879193000000003</v>
      </c>
      <c r="G132" s="29">
        <v>0</v>
      </c>
      <c r="H132" s="29">
        <v>0</v>
      </c>
      <c r="I132" s="29">
        <v>0</v>
      </c>
      <c r="J132" s="29">
        <v>1</v>
      </c>
      <c r="K132" s="29">
        <v>0</v>
      </c>
      <c r="L132" s="29">
        <v>0</v>
      </c>
      <c r="M132" s="29">
        <v>1</v>
      </c>
      <c r="N132" s="29">
        <v>0</v>
      </c>
      <c r="O132" s="29">
        <v>0</v>
      </c>
      <c r="P132" s="29">
        <v>0</v>
      </c>
      <c r="Q132" s="29">
        <v>0</v>
      </c>
      <c r="R132" s="29">
        <v>1</v>
      </c>
      <c r="S132" s="29">
        <v>0</v>
      </c>
      <c r="T132" s="29">
        <v>0</v>
      </c>
      <c r="U132" s="29">
        <v>0</v>
      </c>
      <c r="V132" s="29">
        <v>0</v>
      </c>
      <c r="W132" s="29">
        <v>0</v>
      </c>
      <c r="X132" s="29">
        <v>2</v>
      </c>
      <c r="Y132" s="29">
        <v>0</v>
      </c>
      <c r="Z132" s="30">
        <f t="shared" si="5"/>
        <v>5</v>
      </c>
    </row>
    <row r="133" spans="1:28" ht="25.5" customHeight="1" x14ac:dyDescent="0.25">
      <c r="A133" s="21"/>
      <c r="B133" s="26" t="s">
        <v>540</v>
      </c>
      <c r="C133" s="27" t="s">
        <v>137</v>
      </c>
      <c r="D133" s="27" t="s">
        <v>575</v>
      </c>
      <c r="E133" s="27" t="s">
        <v>576</v>
      </c>
      <c r="F133" s="28">
        <v>7.7175434000000003</v>
      </c>
      <c r="G133" s="29">
        <v>0</v>
      </c>
      <c r="H133" s="29">
        <v>0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1</v>
      </c>
      <c r="S133" s="29">
        <v>0</v>
      </c>
      <c r="T133" s="29">
        <v>0</v>
      </c>
      <c r="U133" s="29">
        <v>0</v>
      </c>
      <c r="V133" s="29">
        <v>0</v>
      </c>
      <c r="W133" s="29">
        <v>0</v>
      </c>
      <c r="X133" s="29">
        <v>2</v>
      </c>
      <c r="Y133" s="29">
        <v>0</v>
      </c>
      <c r="Z133" s="30">
        <f t="shared" si="5"/>
        <v>3</v>
      </c>
    </row>
    <row r="134" spans="1:28" ht="25.5" customHeight="1" x14ac:dyDescent="0.25">
      <c r="A134" s="21"/>
      <c r="B134" s="26" t="s">
        <v>540</v>
      </c>
      <c r="C134" s="27" t="s">
        <v>150</v>
      </c>
      <c r="D134" s="27" t="s">
        <v>577</v>
      </c>
      <c r="E134" s="27" t="s">
        <v>886</v>
      </c>
      <c r="F134" s="28">
        <v>7.5969414999999998</v>
      </c>
      <c r="G134" s="29">
        <v>0</v>
      </c>
      <c r="H134" s="29">
        <v>0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  <c r="U134" s="29">
        <v>0</v>
      </c>
      <c r="V134" s="29">
        <v>0</v>
      </c>
      <c r="W134" s="29">
        <v>0</v>
      </c>
      <c r="X134" s="29">
        <v>1</v>
      </c>
      <c r="Y134" s="29">
        <v>0</v>
      </c>
      <c r="Z134" s="30">
        <f t="shared" ref="Z134:Z197" si="7">SUM(G134:Y134)</f>
        <v>1</v>
      </c>
    </row>
    <row r="135" spans="1:28" ht="25.5" customHeight="1" x14ac:dyDescent="0.25">
      <c r="A135" s="21"/>
      <c r="B135" s="26" t="s">
        <v>540</v>
      </c>
      <c r="C135" s="27" t="s">
        <v>140</v>
      </c>
      <c r="D135" s="27" t="s">
        <v>152</v>
      </c>
      <c r="E135" s="27" t="s">
        <v>578</v>
      </c>
      <c r="F135" s="28">
        <v>7.6585225000000001</v>
      </c>
      <c r="G135" s="29">
        <v>0</v>
      </c>
      <c r="H135" s="29">
        <v>0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  <c r="U135" s="29">
        <v>0</v>
      </c>
      <c r="V135" s="29">
        <v>0</v>
      </c>
      <c r="W135" s="29">
        <v>0</v>
      </c>
      <c r="X135" s="29">
        <v>2</v>
      </c>
      <c r="Y135" s="29">
        <v>0</v>
      </c>
      <c r="Z135" s="30">
        <f t="shared" si="7"/>
        <v>2</v>
      </c>
    </row>
    <row r="136" spans="1:28" s="10" customFormat="1" ht="25.5" customHeight="1" x14ac:dyDescent="0.25">
      <c r="A136" s="21"/>
      <c r="B136" s="26" t="s">
        <v>540</v>
      </c>
      <c r="C136" s="27" t="s">
        <v>145</v>
      </c>
      <c r="D136" s="27" t="s">
        <v>153</v>
      </c>
      <c r="E136" s="27" t="s">
        <v>579</v>
      </c>
      <c r="F136" s="28">
        <v>7.6326086000000002</v>
      </c>
      <c r="G136" s="29">
        <v>0</v>
      </c>
      <c r="H136" s="29">
        <v>0</v>
      </c>
      <c r="I136" s="29">
        <v>0</v>
      </c>
      <c r="J136" s="29">
        <v>0</v>
      </c>
      <c r="K136" s="29">
        <v>0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1</v>
      </c>
      <c r="S136" s="29">
        <v>0</v>
      </c>
      <c r="T136" s="29">
        <v>0</v>
      </c>
      <c r="U136" s="29">
        <v>0</v>
      </c>
      <c r="V136" s="29">
        <v>0</v>
      </c>
      <c r="W136" s="29">
        <v>0</v>
      </c>
      <c r="X136" s="29">
        <v>1</v>
      </c>
      <c r="Y136" s="29">
        <v>0</v>
      </c>
      <c r="Z136" s="30">
        <f t="shared" si="7"/>
        <v>2</v>
      </c>
      <c r="AA136" s="7"/>
      <c r="AB136" s="7"/>
    </row>
    <row r="137" spans="1:28" ht="25.5" customHeight="1" x14ac:dyDescent="0.25">
      <c r="A137" s="21"/>
      <c r="B137" s="26" t="s">
        <v>540</v>
      </c>
      <c r="C137" s="27" t="s">
        <v>140</v>
      </c>
      <c r="D137" s="27" t="s">
        <v>157</v>
      </c>
      <c r="E137" s="27" t="s">
        <v>580</v>
      </c>
      <c r="F137" s="28">
        <v>7.6498309000000004</v>
      </c>
      <c r="G137" s="29">
        <v>0</v>
      </c>
      <c r="H137" s="29">
        <v>0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  <c r="R137" s="29">
        <v>1</v>
      </c>
      <c r="S137" s="29">
        <v>0</v>
      </c>
      <c r="T137" s="29">
        <v>0</v>
      </c>
      <c r="U137" s="29">
        <v>0</v>
      </c>
      <c r="V137" s="29">
        <v>1</v>
      </c>
      <c r="W137" s="29">
        <v>0</v>
      </c>
      <c r="X137" s="29">
        <v>0</v>
      </c>
      <c r="Y137" s="29">
        <v>0</v>
      </c>
      <c r="Z137" s="30">
        <f t="shared" si="7"/>
        <v>2</v>
      </c>
    </row>
    <row r="138" spans="1:28" s="10" customFormat="1" ht="25.5" customHeight="1" x14ac:dyDescent="0.25">
      <c r="A138" s="22"/>
      <c r="B138" s="26" t="s">
        <v>893</v>
      </c>
      <c r="C138" s="26"/>
      <c r="D138" s="26">
        <v>28</v>
      </c>
      <c r="E138" s="26"/>
      <c r="F138" s="31"/>
      <c r="G138" s="30">
        <f t="shared" ref="G138:M138" si="8">SUM(G110:G137)</f>
        <v>12</v>
      </c>
      <c r="H138" s="30">
        <f t="shared" si="8"/>
        <v>2</v>
      </c>
      <c r="I138" s="30">
        <f t="shared" si="8"/>
        <v>12</v>
      </c>
      <c r="J138" s="30">
        <f t="shared" si="8"/>
        <v>3</v>
      </c>
      <c r="K138" s="30">
        <f t="shared" si="8"/>
        <v>1</v>
      </c>
      <c r="L138" s="30">
        <f t="shared" si="8"/>
        <v>31</v>
      </c>
      <c r="M138" s="30">
        <f t="shared" si="8"/>
        <v>29</v>
      </c>
      <c r="N138" s="30">
        <v>0</v>
      </c>
      <c r="O138" s="30">
        <f>SUM(O110:O137)</f>
        <v>4</v>
      </c>
      <c r="P138" s="30">
        <f>SUM(P110:P137)</f>
        <v>1</v>
      </c>
      <c r="Q138" s="30">
        <f>SUM(Q110:Q137)</f>
        <v>3</v>
      </c>
      <c r="R138" s="30">
        <f>SUM(R110:R137)</f>
        <v>43</v>
      </c>
      <c r="S138" s="30">
        <v>0</v>
      </c>
      <c r="T138" s="30">
        <f>SUM(T110:T137)</f>
        <v>2</v>
      </c>
      <c r="U138" s="30">
        <v>0</v>
      </c>
      <c r="V138" s="30">
        <f>SUM(V110:V137)</f>
        <v>9</v>
      </c>
      <c r="W138" s="30">
        <f>SUM(W110:W137)</f>
        <v>4</v>
      </c>
      <c r="X138" s="30">
        <f>SUM(X110:X137)</f>
        <v>69</v>
      </c>
      <c r="Y138" s="30">
        <f>SUM(Y110:Y137)</f>
        <v>1</v>
      </c>
      <c r="Z138" s="30">
        <f t="shared" si="7"/>
        <v>226</v>
      </c>
    </row>
    <row r="139" spans="1:28" ht="25.5" customHeight="1" x14ac:dyDescent="0.25">
      <c r="A139" s="21"/>
      <c r="B139" s="26" t="s">
        <v>581</v>
      </c>
      <c r="C139" s="27" t="s">
        <v>160</v>
      </c>
      <c r="D139" s="27" t="s">
        <v>582</v>
      </c>
      <c r="E139" s="27" t="s">
        <v>583</v>
      </c>
      <c r="F139" s="28">
        <v>7.4207681000000001</v>
      </c>
      <c r="G139" s="29">
        <v>0</v>
      </c>
      <c r="H139" s="29">
        <v>0</v>
      </c>
      <c r="I139" s="29">
        <v>1</v>
      </c>
      <c r="J139" s="29">
        <v>0</v>
      </c>
      <c r="K139" s="29">
        <v>0</v>
      </c>
      <c r="L139" s="29">
        <v>1</v>
      </c>
      <c r="M139" s="29">
        <v>2</v>
      </c>
      <c r="N139" s="29">
        <v>0</v>
      </c>
      <c r="O139" s="29">
        <v>0</v>
      </c>
      <c r="P139" s="29">
        <v>0</v>
      </c>
      <c r="Q139" s="29">
        <v>1</v>
      </c>
      <c r="R139" s="29">
        <v>1</v>
      </c>
      <c r="S139" s="29">
        <v>0</v>
      </c>
      <c r="T139" s="29">
        <v>0</v>
      </c>
      <c r="U139" s="29">
        <v>0</v>
      </c>
      <c r="V139" s="29">
        <v>1</v>
      </c>
      <c r="W139" s="29">
        <v>0</v>
      </c>
      <c r="X139" s="29">
        <v>4</v>
      </c>
      <c r="Y139" s="29">
        <v>0</v>
      </c>
      <c r="Z139" s="30">
        <f t="shared" si="7"/>
        <v>11</v>
      </c>
      <c r="AA139" s="9"/>
      <c r="AB139" s="9"/>
    </row>
    <row r="140" spans="1:28" ht="25.5" customHeight="1" x14ac:dyDescent="0.25">
      <c r="A140" s="21"/>
      <c r="B140" s="26" t="s">
        <v>581</v>
      </c>
      <c r="C140" s="27" t="s">
        <v>161</v>
      </c>
      <c r="D140" s="27" t="s">
        <v>584</v>
      </c>
      <c r="E140" s="27" t="s">
        <v>585</v>
      </c>
      <c r="F140" s="28">
        <v>7.3347037000000004</v>
      </c>
      <c r="G140" s="29">
        <v>0</v>
      </c>
      <c r="H140" s="29">
        <v>0</v>
      </c>
      <c r="I140" s="29">
        <v>0</v>
      </c>
      <c r="J140" s="29">
        <v>0</v>
      </c>
      <c r="K140" s="29">
        <v>1</v>
      </c>
      <c r="L140" s="29">
        <v>0</v>
      </c>
      <c r="M140" s="29">
        <v>1</v>
      </c>
      <c r="N140" s="29">
        <v>0</v>
      </c>
      <c r="O140" s="29">
        <v>0</v>
      </c>
      <c r="P140" s="29">
        <v>0</v>
      </c>
      <c r="Q140" s="29">
        <v>0</v>
      </c>
      <c r="R140" s="29">
        <v>1</v>
      </c>
      <c r="S140" s="29">
        <v>1</v>
      </c>
      <c r="T140" s="29">
        <v>0</v>
      </c>
      <c r="U140" s="29">
        <v>0</v>
      </c>
      <c r="V140" s="29">
        <v>0</v>
      </c>
      <c r="W140" s="29">
        <v>0</v>
      </c>
      <c r="X140" s="29">
        <v>1</v>
      </c>
      <c r="Y140" s="29">
        <v>0</v>
      </c>
      <c r="Z140" s="30">
        <f t="shared" si="7"/>
        <v>5</v>
      </c>
    </row>
    <row r="141" spans="1:28" ht="25.5" customHeight="1" x14ac:dyDescent="0.25">
      <c r="A141" s="21"/>
      <c r="B141" s="26" t="s">
        <v>581</v>
      </c>
      <c r="C141" s="27" t="s">
        <v>162</v>
      </c>
      <c r="D141" s="27" t="s">
        <v>586</v>
      </c>
      <c r="E141" s="27" t="s">
        <v>587</v>
      </c>
      <c r="F141" s="28">
        <v>7.4624129000000003</v>
      </c>
      <c r="G141" s="29">
        <v>0</v>
      </c>
      <c r="H141" s="29">
        <v>0</v>
      </c>
      <c r="I141" s="29">
        <v>1</v>
      </c>
      <c r="J141" s="29">
        <v>1</v>
      </c>
      <c r="K141" s="29">
        <v>0</v>
      </c>
      <c r="L141" s="29">
        <v>0</v>
      </c>
      <c r="M141" s="29">
        <v>1</v>
      </c>
      <c r="N141" s="29">
        <v>0</v>
      </c>
      <c r="O141" s="29">
        <v>0</v>
      </c>
      <c r="P141" s="29">
        <v>0</v>
      </c>
      <c r="Q141" s="29">
        <v>1</v>
      </c>
      <c r="R141" s="29">
        <v>2</v>
      </c>
      <c r="S141" s="29">
        <v>0</v>
      </c>
      <c r="T141" s="29">
        <v>0</v>
      </c>
      <c r="U141" s="29">
        <v>0</v>
      </c>
      <c r="V141" s="29">
        <v>0</v>
      </c>
      <c r="W141" s="29">
        <v>0</v>
      </c>
      <c r="X141" s="29">
        <v>2</v>
      </c>
      <c r="Y141" s="29">
        <v>0</v>
      </c>
      <c r="Z141" s="30">
        <f t="shared" si="7"/>
        <v>8</v>
      </c>
    </row>
    <row r="142" spans="1:28" ht="25.5" customHeight="1" x14ac:dyDescent="0.25">
      <c r="A142" s="21"/>
      <c r="B142" s="26" t="s">
        <v>581</v>
      </c>
      <c r="C142" s="27" t="s">
        <v>163</v>
      </c>
      <c r="D142" s="27" t="s">
        <v>588</v>
      </c>
      <c r="E142" s="27" t="s">
        <v>589</v>
      </c>
      <c r="F142" s="28">
        <v>7.4359948999999999</v>
      </c>
      <c r="G142" s="29">
        <v>1</v>
      </c>
      <c r="H142" s="29">
        <v>0</v>
      </c>
      <c r="I142" s="29">
        <v>4</v>
      </c>
      <c r="J142" s="29">
        <v>0</v>
      </c>
      <c r="K142" s="29">
        <v>1</v>
      </c>
      <c r="L142" s="29">
        <v>2</v>
      </c>
      <c r="M142" s="29">
        <v>4</v>
      </c>
      <c r="N142" s="29">
        <v>0</v>
      </c>
      <c r="O142" s="29">
        <v>1</v>
      </c>
      <c r="P142" s="29">
        <v>0</v>
      </c>
      <c r="Q142" s="29">
        <v>1</v>
      </c>
      <c r="R142" s="29">
        <v>5</v>
      </c>
      <c r="S142" s="29">
        <v>0</v>
      </c>
      <c r="T142" s="29">
        <v>1</v>
      </c>
      <c r="U142" s="29">
        <v>0</v>
      </c>
      <c r="V142" s="29">
        <v>1</v>
      </c>
      <c r="W142" s="29">
        <v>0</v>
      </c>
      <c r="X142" s="29">
        <v>2</v>
      </c>
      <c r="Y142" s="29">
        <v>0</v>
      </c>
      <c r="Z142" s="30">
        <f t="shared" si="7"/>
        <v>23</v>
      </c>
    </row>
    <row r="143" spans="1:28" ht="25.5" customHeight="1" x14ac:dyDescent="0.25">
      <c r="A143" s="21"/>
      <c r="B143" s="26" t="s">
        <v>581</v>
      </c>
      <c r="C143" s="27" t="s">
        <v>165</v>
      </c>
      <c r="D143" s="27" t="s">
        <v>590</v>
      </c>
      <c r="E143" s="27" t="s">
        <v>591</v>
      </c>
      <c r="F143" s="28">
        <v>7.4383295</v>
      </c>
      <c r="G143" s="29">
        <v>1</v>
      </c>
      <c r="H143" s="29">
        <v>0</v>
      </c>
      <c r="I143" s="29">
        <v>0</v>
      </c>
      <c r="J143" s="29">
        <v>0</v>
      </c>
      <c r="K143" s="29">
        <v>0</v>
      </c>
      <c r="L143" s="29">
        <v>0</v>
      </c>
      <c r="M143" s="29">
        <v>2</v>
      </c>
      <c r="N143" s="29">
        <v>0</v>
      </c>
      <c r="O143" s="29">
        <v>1</v>
      </c>
      <c r="P143" s="29">
        <v>0</v>
      </c>
      <c r="Q143" s="29">
        <v>0</v>
      </c>
      <c r="R143" s="29">
        <v>2</v>
      </c>
      <c r="S143" s="29">
        <v>0</v>
      </c>
      <c r="T143" s="29">
        <v>0</v>
      </c>
      <c r="U143" s="29">
        <v>0</v>
      </c>
      <c r="V143" s="29">
        <v>1</v>
      </c>
      <c r="W143" s="29">
        <v>0</v>
      </c>
      <c r="X143" s="29">
        <v>1</v>
      </c>
      <c r="Y143" s="29">
        <v>1</v>
      </c>
      <c r="Z143" s="30">
        <f t="shared" si="7"/>
        <v>9</v>
      </c>
    </row>
    <row r="144" spans="1:28" ht="25.5" customHeight="1" x14ac:dyDescent="0.25">
      <c r="A144" s="21"/>
      <c r="B144" s="26" t="s">
        <v>581</v>
      </c>
      <c r="C144" s="27" t="s">
        <v>166</v>
      </c>
      <c r="D144" s="27" t="s">
        <v>592</v>
      </c>
      <c r="E144" s="27" t="s">
        <v>593</v>
      </c>
      <c r="F144" s="28">
        <v>7.4433791999999999</v>
      </c>
      <c r="G144" s="29">
        <v>0</v>
      </c>
      <c r="H144" s="29">
        <v>0</v>
      </c>
      <c r="I144" s="29">
        <v>0</v>
      </c>
      <c r="J144" s="29">
        <v>0</v>
      </c>
      <c r="K144" s="29">
        <v>0</v>
      </c>
      <c r="L144" s="29">
        <v>1</v>
      </c>
      <c r="M144" s="29">
        <v>0</v>
      </c>
      <c r="N144" s="29">
        <v>0</v>
      </c>
      <c r="O144" s="29">
        <v>0</v>
      </c>
      <c r="P144" s="29">
        <v>0</v>
      </c>
      <c r="Q144" s="29">
        <v>0</v>
      </c>
      <c r="R144" s="29">
        <v>2</v>
      </c>
      <c r="S144" s="29">
        <v>0</v>
      </c>
      <c r="T144" s="29">
        <v>0</v>
      </c>
      <c r="U144" s="29">
        <v>0</v>
      </c>
      <c r="V144" s="29">
        <v>0</v>
      </c>
      <c r="W144" s="29">
        <v>0</v>
      </c>
      <c r="X144" s="29">
        <v>2</v>
      </c>
      <c r="Y144" s="29">
        <v>0</v>
      </c>
      <c r="Z144" s="30">
        <f t="shared" si="7"/>
        <v>5</v>
      </c>
    </row>
    <row r="145" spans="1:28" ht="25.5" customHeight="1" x14ac:dyDescent="0.25">
      <c r="A145" s="21"/>
      <c r="B145" s="26" t="s">
        <v>581</v>
      </c>
      <c r="C145" s="27" t="s">
        <v>167</v>
      </c>
      <c r="D145" s="27" t="s">
        <v>594</v>
      </c>
      <c r="E145" s="27" t="s">
        <v>595</v>
      </c>
      <c r="F145" s="28">
        <v>7.4372370999999999</v>
      </c>
      <c r="G145" s="29">
        <v>2</v>
      </c>
      <c r="H145" s="29">
        <v>1</v>
      </c>
      <c r="I145" s="29">
        <v>4</v>
      </c>
      <c r="J145" s="29">
        <v>1</v>
      </c>
      <c r="K145" s="29">
        <v>1</v>
      </c>
      <c r="L145" s="29">
        <v>6</v>
      </c>
      <c r="M145" s="29">
        <v>6</v>
      </c>
      <c r="N145" s="29">
        <v>0</v>
      </c>
      <c r="O145" s="29">
        <v>1</v>
      </c>
      <c r="P145" s="29">
        <v>0</v>
      </c>
      <c r="Q145" s="29">
        <v>0</v>
      </c>
      <c r="R145" s="29">
        <v>6</v>
      </c>
      <c r="S145" s="29">
        <v>0</v>
      </c>
      <c r="T145" s="29">
        <v>1</v>
      </c>
      <c r="U145" s="29">
        <v>0</v>
      </c>
      <c r="V145" s="29">
        <v>1</v>
      </c>
      <c r="W145" s="29">
        <v>1</v>
      </c>
      <c r="X145" s="29">
        <v>11</v>
      </c>
      <c r="Y145" s="29">
        <v>0</v>
      </c>
      <c r="Z145" s="30">
        <f t="shared" si="7"/>
        <v>42</v>
      </c>
    </row>
    <row r="146" spans="1:28" ht="25.5" customHeight="1" x14ac:dyDescent="0.25">
      <c r="A146" s="21"/>
      <c r="B146" s="26" t="s">
        <v>581</v>
      </c>
      <c r="C146" s="27" t="s">
        <v>596</v>
      </c>
      <c r="D146" s="27" t="s">
        <v>597</v>
      </c>
      <c r="E146" s="27" t="s">
        <v>598</v>
      </c>
      <c r="F146" s="28">
        <v>7.3956010000000001</v>
      </c>
      <c r="G146" s="28">
        <v>0</v>
      </c>
      <c r="H146" s="28">
        <v>0</v>
      </c>
      <c r="I146" s="28">
        <v>0</v>
      </c>
      <c r="J146" s="28">
        <v>0</v>
      </c>
      <c r="K146" s="28">
        <v>0</v>
      </c>
      <c r="L146" s="28">
        <v>0</v>
      </c>
      <c r="M146" s="28">
        <v>0</v>
      </c>
      <c r="N146" s="28">
        <v>0</v>
      </c>
      <c r="O146" s="28">
        <v>0</v>
      </c>
      <c r="P146" s="28">
        <v>0</v>
      </c>
      <c r="Q146" s="28">
        <v>0</v>
      </c>
      <c r="R146" s="28">
        <v>0</v>
      </c>
      <c r="S146" s="28">
        <v>0</v>
      </c>
      <c r="T146" s="28">
        <v>0</v>
      </c>
      <c r="U146" s="28">
        <v>0</v>
      </c>
      <c r="V146" s="28">
        <v>0</v>
      </c>
      <c r="W146" s="28">
        <v>0</v>
      </c>
      <c r="X146" s="28">
        <v>0</v>
      </c>
      <c r="Y146" s="28">
        <v>0</v>
      </c>
      <c r="Z146" s="31">
        <f t="shared" si="7"/>
        <v>0</v>
      </c>
    </row>
    <row r="147" spans="1:28" ht="25.5" customHeight="1" x14ac:dyDescent="0.25">
      <c r="A147" s="22"/>
      <c r="B147" s="26" t="s">
        <v>581</v>
      </c>
      <c r="C147" s="27" t="s">
        <v>596</v>
      </c>
      <c r="D147" s="27" t="s">
        <v>599</v>
      </c>
      <c r="E147" s="27" t="s">
        <v>600</v>
      </c>
      <c r="F147" s="28">
        <v>7.4390006</v>
      </c>
      <c r="G147" s="29">
        <v>0</v>
      </c>
      <c r="H147" s="29">
        <v>0</v>
      </c>
      <c r="I147" s="29">
        <v>0</v>
      </c>
      <c r="J147" s="29">
        <v>0</v>
      </c>
      <c r="K147" s="29">
        <v>0</v>
      </c>
      <c r="L147" s="29">
        <v>1</v>
      </c>
      <c r="M147" s="29">
        <v>1</v>
      </c>
      <c r="N147" s="29">
        <v>0</v>
      </c>
      <c r="O147" s="29">
        <v>0</v>
      </c>
      <c r="P147" s="29">
        <v>0</v>
      </c>
      <c r="Q147" s="29">
        <v>0</v>
      </c>
      <c r="R147" s="29">
        <v>1</v>
      </c>
      <c r="S147" s="29">
        <v>0</v>
      </c>
      <c r="T147" s="29">
        <v>0</v>
      </c>
      <c r="U147" s="29">
        <v>0</v>
      </c>
      <c r="V147" s="29">
        <v>1</v>
      </c>
      <c r="W147" s="29">
        <v>0</v>
      </c>
      <c r="X147" s="29">
        <v>3</v>
      </c>
      <c r="Y147" s="29">
        <v>0</v>
      </c>
      <c r="Z147" s="30">
        <f t="shared" si="7"/>
        <v>7</v>
      </c>
      <c r="AA147" s="10"/>
      <c r="AB147" s="10"/>
    </row>
    <row r="148" spans="1:28" ht="25.5" customHeight="1" x14ac:dyDescent="0.25">
      <c r="A148" s="21"/>
      <c r="B148" s="26" t="s">
        <v>581</v>
      </c>
      <c r="C148" s="27" t="s">
        <v>168</v>
      </c>
      <c r="D148" s="27" t="s">
        <v>601</v>
      </c>
      <c r="E148" s="27" t="s">
        <v>602</v>
      </c>
      <c r="F148" s="28">
        <v>7.3334136000000001</v>
      </c>
      <c r="G148" s="29">
        <v>0</v>
      </c>
      <c r="H148" s="29">
        <v>0</v>
      </c>
      <c r="I148" s="29">
        <v>0</v>
      </c>
      <c r="J148" s="29">
        <v>0</v>
      </c>
      <c r="K148" s="29">
        <v>0</v>
      </c>
      <c r="L148" s="29">
        <v>2</v>
      </c>
      <c r="M148" s="29">
        <v>1</v>
      </c>
      <c r="N148" s="29">
        <v>0</v>
      </c>
      <c r="O148" s="29">
        <v>0</v>
      </c>
      <c r="P148" s="29">
        <v>0</v>
      </c>
      <c r="Q148" s="29">
        <v>0</v>
      </c>
      <c r="R148" s="29">
        <v>4</v>
      </c>
      <c r="S148" s="29">
        <v>0</v>
      </c>
      <c r="T148" s="29">
        <v>0</v>
      </c>
      <c r="U148" s="29">
        <v>0</v>
      </c>
      <c r="V148" s="29">
        <v>1</v>
      </c>
      <c r="W148" s="29">
        <v>0</v>
      </c>
      <c r="X148" s="29">
        <v>3</v>
      </c>
      <c r="Y148" s="29">
        <v>0</v>
      </c>
      <c r="Z148" s="30">
        <f t="shared" si="7"/>
        <v>11</v>
      </c>
    </row>
    <row r="149" spans="1:28" s="10" customFormat="1" ht="25.5" customHeight="1" x14ac:dyDescent="0.25">
      <c r="A149" s="21"/>
      <c r="B149" s="26" t="s">
        <v>581</v>
      </c>
      <c r="C149" s="27" t="s">
        <v>164</v>
      </c>
      <c r="D149" s="27" t="s">
        <v>603</v>
      </c>
      <c r="E149" s="27" t="s">
        <v>604</v>
      </c>
      <c r="F149" s="28">
        <v>7.4390194000000003</v>
      </c>
      <c r="G149" s="29">
        <v>0</v>
      </c>
      <c r="H149" s="29">
        <v>0</v>
      </c>
      <c r="I149" s="29">
        <v>1</v>
      </c>
      <c r="J149" s="29">
        <v>0</v>
      </c>
      <c r="K149" s="29">
        <v>0</v>
      </c>
      <c r="L149" s="29">
        <v>1</v>
      </c>
      <c r="M149" s="29">
        <v>1</v>
      </c>
      <c r="N149" s="29">
        <v>0</v>
      </c>
      <c r="O149" s="29">
        <v>0</v>
      </c>
      <c r="P149" s="29">
        <v>1</v>
      </c>
      <c r="Q149" s="29">
        <v>1</v>
      </c>
      <c r="R149" s="29">
        <v>5</v>
      </c>
      <c r="S149" s="29">
        <v>0</v>
      </c>
      <c r="T149" s="29">
        <v>0</v>
      </c>
      <c r="U149" s="29">
        <v>0</v>
      </c>
      <c r="V149" s="29">
        <v>0</v>
      </c>
      <c r="W149" s="29">
        <v>0</v>
      </c>
      <c r="X149" s="29">
        <v>4</v>
      </c>
      <c r="Y149" s="29">
        <v>0</v>
      </c>
      <c r="Z149" s="30">
        <f t="shared" si="7"/>
        <v>14</v>
      </c>
      <c r="AA149" s="7"/>
      <c r="AB149" s="7"/>
    </row>
    <row r="150" spans="1:28" ht="25.5" customHeight="1" x14ac:dyDescent="0.25">
      <c r="A150" s="21"/>
      <c r="B150" s="26" t="s">
        <v>581</v>
      </c>
      <c r="C150" s="27" t="s">
        <v>596</v>
      </c>
      <c r="D150" s="27" t="s">
        <v>605</v>
      </c>
      <c r="E150" s="27" t="s">
        <v>606</v>
      </c>
      <c r="F150" s="28">
        <v>7.4144893999999999</v>
      </c>
      <c r="G150" s="29">
        <v>0</v>
      </c>
      <c r="H150" s="29">
        <v>0</v>
      </c>
      <c r="I150" s="29">
        <v>0</v>
      </c>
      <c r="J150" s="29">
        <v>0</v>
      </c>
      <c r="K150" s="29">
        <v>0</v>
      </c>
      <c r="L150" s="29">
        <v>0</v>
      </c>
      <c r="M150" s="29">
        <v>1</v>
      </c>
      <c r="N150" s="29">
        <v>0</v>
      </c>
      <c r="O150" s="29">
        <v>0</v>
      </c>
      <c r="P150" s="29">
        <v>0</v>
      </c>
      <c r="Q150" s="29">
        <v>0</v>
      </c>
      <c r="R150" s="29">
        <v>0</v>
      </c>
      <c r="S150" s="29">
        <v>0</v>
      </c>
      <c r="T150" s="29">
        <v>0</v>
      </c>
      <c r="U150" s="29">
        <v>0</v>
      </c>
      <c r="V150" s="29">
        <v>0</v>
      </c>
      <c r="W150" s="29">
        <v>0</v>
      </c>
      <c r="X150" s="29">
        <v>0</v>
      </c>
      <c r="Y150" s="29">
        <v>0</v>
      </c>
      <c r="Z150" s="30">
        <f t="shared" si="7"/>
        <v>1</v>
      </c>
    </row>
    <row r="151" spans="1:28" ht="25.5" customHeight="1" x14ac:dyDescent="0.25">
      <c r="A151" s="21"/>
      <c r="B151" s="26" t="s">
        <v>581</v>
      </c>
      <c r="C151" s="27" t="s">
        <v>596</v>
      </c>
      <c r="D151" s="27" t="s">
        <v>607</v>
      </c>
      <c r="E151" s="27" t="s">
        <v>608</v>
      </c>
      <c r="F151" s="28">
        <v>7.3660572999999996</v>
      </c>
      <c r="G151" s="29">
        <v>1</v>
      </c>
      <c r="H151" s="29">
        <v>0</v>
      </c>
      <c r="I151" s="29">
        <v>1</v>
      </c>
      <c r="J151" s="29">
        <v>0</v>
      </c>
      <c r="K151" s="29">
        <v>0</v>
      </c>
      <c r="L151" s="29">
        <v>1</v>
      </c>
      <c r="M151" s="29">
        <v>2</v>
      </c>
      <c r="N151" s="29">
        <v>0</v>
      </c>
      <c r="O151" s="29">
        <v>0</v>
      </c>
      <c r="P151" s="29">
        <v>0</v>
      </c>
      <c r="Q151" s="29">
        <v>0</v>
      </c>
      <c r="R151" s="29">
        <v>2</v>
      </c>
      <c r="S151" s="29">
        <v>0</v>
      </c>
      <c r="T151" s="29">
        <v>0</v>
      </c>
      <c r="U151" s="29">
        <v>0</v>
      </c>
      <c r="V151" s="29">
        <v>1</v>
      </c>
      <c r="W151" s="29">
        <v>0</v>
      </c>
      <c r="X151" s="29">
        <v>2</v>
      </c>
      <c r="Y151" s="29">
        <v>0</v>
      </c>
      <c r="Z151" s="30">
        <f t="shared" si="7"/>
        <v>10</v>
      </c>
    </row>
    <row r="152" spans="1:28" ht="25.5" customHeight="1" x14ac:dyDescent="0.25">
      <c r="A152" s="21"/>
      <c r="B152" s="26" t="s">
        <v>581</v>
      </c>
      <c r="C152" s="27" t="s">
        <v>167</v>
      </c>
      <c r="D152" s="27" t="s">
        <v>609</v>
      </c>
      <c r="E152" s="27" t="s">
        <v>610</v>
      </c>
      <c r="F152" s="28">
        <v>7.3825911</v>
      </c>
      <c r="G152" s="29">
        <v>0</v>
      </c>
      <c r="H152" s="29">
        <v>0</v>
      </c>
      <c r="I152" s="29">
        <v>0</v>
      </c>
      <c r="J152" s="29">
        <v>0</v>
      </c>
      <c r="K152" s="29">
        <v>0</v>
      </c>
      <c r="L152" s="29">
        <v>2</v>
      </c>
      <c r="M152" s="29">
        <v>0</v>
      </c>
      <c r="N152" s="29">
        <v>0</v>
      </c>
      <c r="O152" s="29">
        <v>0</v>
      </c>
      <c r="P152" s="29">
        <v>0</v>
      </c>
      <c r="Q152" s="29">
        <v>0</v>
      </c>
      <c r="R152" s="29">
        <v>2</v>
      </c>
      <c r="S152" s="29">
        <v>0</v>
      </c>
      <c r="T152" s="29">
        <v>0</v>
      </c>
      <c r="U152" s="29">
        <v>0</v>
      </c>
      <c r="V152" s="29">
        <v>1</v>
      </c>
      <c r="W152" s="29">
        <v>0</v>
      </c>
      <c r="X152" s="29">
        <v>2</v>
      </c>
      <c r="Y152" s="29">
        <v>0</v>
      </c>
      <c r="Z152" s="30">
        <f t="shared" si="7"/>
        <v>7</v>
      </c>
    </row>
    <row r="153" spans="1:28" s="10" customFormat="1" ht="25.5" customHeight="1" x14ac:dyDescent="0.25">
      <c r="A153" s="22"/>
      <c r="B153" s="26" t="s">
        <v>159</v>
      </c>
      <c r="C153" s="26"/>
      <c r="D153" s="26">
        <v>14</v>
      </c>
      <c r="E153" s="26"/>
      <c r="F153" s="31"/>
      <c r="G153" s="30">
        <f t="shared" ref="G153:M153" si="9">SUM(G139:G152)</f>
        <v>5</v>
      </c>
      <c r="H153" s="30">
        <f t="shared" si="9"/>
        <v>1</v>
      </c>
      <c r="I153" s="30">
        <f t="shared" si="9"/>
        <v>12</v>
      </c>
      <c r="J153" s="30">
        <f t="shared" si="9"/>
        <v>2</v>
      </c>
      <c r="K153" s="30">
        <f t="shared" si="9"/>
        <v>3</v>
      </c>
      <c r="L153" s="30">
        <f t="shared" si="9"/>
        <v>17</v>
      </c>
      <c r="M153" s="30">
        <f t="shared" si="9"/>
        <v>22</v>
      </c>
      <c r="N153" s="30">
        <v>0</v>
      </c>
      <c r="O153" s="30">
        <f t="shared" ref="O153:T153" si="10">SUM(O139:O152)</f>
        <v>3</v>
      </c>
      <c r="P153" s="30">
        <f t="shared" si="10"/>
        <v>1</v>
      </c>
      <c r="Q153" s="30">
        <f t="shared" si="10"/>
        <v>4</v>
      </c>
      <c r="R153" s="30">
        <f t="shared" si="10"/>
        <v>33</v>
      </c>
      <c r="S153" s="30">
        <f t="shared" si="10"/>
        <v>1</v>
      </c>
      <c r="T153" s="30">
        <f t="shared" si="10"/>
        <v>2</v>
      </c>
      <c r="U153" s="30">
        <v>0</v>
      </c>
      <c r="V153" s="30">
        <f>SUM(V139:V152)</f>
        <v>8</v>
      </c>
      <c r="W153" s="30">
        <f>SUM(W139:W152)</f>
        <v>1</v>
      </c>
      <c r="X153" s="30">
        <f>SUM(X139:X152)</f>
        <v>37</v>
      </c>
      <c r="Y153" s="30">
        <f>SUM(Y139:Y152)</f>
        <v>1</v>
      </c>
      <c r="Z153" s="30">
        <f t="shared" si="7"/>
        <v>153</v>
      </c>
    </row>
    <row r="154" spans="1:28" ht="25.5" customHeight="1" x14ac:dyDescent="0.25">
      <c r="A154" s="21"/>
      <c r="B154" s="26" t="s">
        <v>611</v>
      </c>
      <c r="C154" s="27" t="s">
        <v>376</v>
      </c>
      <c r="D154" s="27" t="s">
        <v>377</v>
      </c>
      <c r="E154" s="27" t="s">
        <v>612</v>
      </c>
      <c r="F154" s="28">
        <v>7.9304180000000004</v>
      </c>
      <c r="G154" s="29">
        <v>0</v>
      </c>
      <c r="H154" s="29">
        <v>0</v>
      </c>
      <c r="I154" s="29">
        <v>2</v>
      </c>
      <c r="J154" s="29">
        <v>0</v>
      </c>
      <c r="K154" s="29">
        <v>0</v>
      </c>
      <c r="L154" s="29">
        <v>1</v>
      </c>
      <c r="M154" s="29">
        <v>1</v>
      </c>
      <c r="N154" s="29">
        <v>0</v>
      </c>
      <c r="O154" s="29">
        <v>0</v>
      </c>
      <c r="P154" s="29">
        <v>0</v>
      </c>
      <c r="Q154" s="29">
        <v>0</v>
      </c>
      <c r="R154" s="29">
        <v>1</v>
      </c>
      <c r="S154" s="29">
        <v>0</v>
      </c>
      <c r="T154" s="29">
        <v>0</v>
      </c>
      <c r="U154" s="29">
        <v>0</v>
      </c>
      <c r="V154" s="29">
        <v>0</v>
      </c>
      <c r="W154" s="29">
        <v>0</v>
      </c>
      <c r="X154" s="29">
        <v>1</v>
      </c>
      <c r="Y154" s="29">
        <v>0</v>
      </c>
      <c r="Z154" s="30">
        <f t="shared" si="7"/>
        <v>6</v>
      </c>
    </row>
    <row r="155" spans="1:28" ht="25.5" customHeight="1" x14ac:dyDescent="0.25">
      <c r="A155" s="21"/>
      <c r="B155" s="26" t="s">
        <v>611</v>
      </c>
      <c r="C155" s="27" t="s">
        <v>378</v>
      </c>
      <c r="D155" s="27" t="s">
        <v>613</v>
      </c>
      <c r="E155" s="27" t="s">
        <v>614</v>
      </c>
      <c r="F155" s="28">
        <v>7.9304180000000004</v>
      </c>
      <c r="G155" s="29">
        <v>0</v>
      </c>
      <c r="H155" s="29">
        <v>0</v>
      </c>
      <c r="I155" s="29">
        <v>1</v>
      </c>
      <c r="J155" s="29">
        <v>1</v>
      </c>
      <c r="K155" s="29">
        <v>2</v>
      </c>
      <c r="L155" s="29">
        <v>2</v>
      </c>
      <c r="M155" s="29">
        <v>1</v>
      </c>
      <c r="N155" s="29">
        <v>0</v>
      </c>
      <c r="O155" s="29">
        <v>0</v>
      </c>
      <c r="P155" s="29">
        <v>0</v>
      </c>
      <c r="Q155" s="29">
        <v>1</v>
      </c>
      <c r="R155" s="29">
        <v>4</v>
      </c>
      <c r="S155" s="29">
        <v>0</v>
      </c>
      <c r="T155" s="29">
        <v>0</v>
      </c>
      <c r="U155" s="29">
        <v>0</v>
      </c>
      <c r="V155" s="29">
        <v>0</v>
      </c>
      <c r="W155" s="29">
        <v>1</v>
      </c>
      <c r="X155" s="29">
        <v>4</v>
      </c>
      <c r="Y155" s="29">
        <v>0</v>
      </c>
      <c r="Z155" s="30">
        <f t="shared" si="7"/>
        <v>17</v>
      </c>
    </row>
    <row r="156" spans="1:28" ht="25.5" customHeight="1" x14ac:dyDescent="0.25">
      <c r="A156" s="21"/>
      <c r="B156" s="26" t="s">
        <v>611</v>
      </c>
      <c r="C156" s="27" t="s">
        <v>172</v>
      </c>
      <c r="D156" s="27" t="s">
        <v>173</v>
      </c>
      <c r="E156" s="27" t="s">
        <v>615</v>
      </c>
      <c r="F156" s="28">
        <v>7.8540323000000001</v>
      </c>
      <c r="G156" s="29">
        <v>1</v>
      </c>
      <c r="H156" s="29">
        <v>0</v>
      </c>
      <c r="I156" s="29">
        <v>2</v>
      </c>
      <c r="J156" s="29">
        <v>1</v>
      </c>
      <c r="K156" s="29">
        <v>0</v>
      </c>
      <c r="L156" s="29">
        <v>0</v>
      </c>
      <c r="M156" s="29">
        <v>6</v>
      </c>
      <c r="N156" s="29">
        <v>0</v>
      </c>
      <c r="O156" s="29">
        <v>0</v>
      </c>
      <c r="P156" s="29">
        <v>0</v>
      </c>
      <c r="Q156" s="29">
        <v>0</v>
      </c>
      <c r="R156" s="29">
        <v>3</v>
      </c>
      <c r="S156" s="29">
        <v>0</v>
      </c>
      <c r="T156" s="29">
        <v>1</v>
      </c>
      <c r="U156" s="29">
        <v>0</v>
      </c>
      <c r="V156" s="29">
        <v>0</v>
      </c>
      <c r="W156" s="29">
        <v>0</v>
      </c>
      <c r="X156" s="29">
        <v>5</v>
      </c>
      <c r="Y156" s="29">
        <v>0</v>
      </c>
      <c r="Z156" s="30">
        <f t="shared" si="7"/>
        <v>19</v>
      </c>
    </row>
    <row r="157" spans="1:28" ht="25.5" customHeight="1" x14ac:dyDescent="0.25">
      <c r="A157" s="21"/>
      <c r="B157" s="26" t="s">
        <v>611</v>
      </c>
      <c r="C157" s="27" t="s">
        <v>174</v>
      </c>
      <c r="D157" s="27" t="s">
        <v>175</v>
      </c>
      <c r="E157" s="27" t="s">
        <v>616</v>
      </c>
      <c r="F157" s="28">
        <v>7.8474370999999996</v>
      </c>
      <c r="G157" s="29">
        <v>0</v>
      </c>
      <c r="H157" s="29">
        <v>1</v>
      </c>
      <c r="I157" s="29">
        <v>1</v>
      </c>
      <c r="J157" s="29">
        <v>0</v>
      </c>
      <c r="K157" s="29">
        <v>0</v>
      </c>
      <c r="L157" s="29">
        <v>0</v>
      </c>
      <c r="M157" s="29">
        <v>5</v>
      </c>
      <c r="N157" s="29">
        <v>0</v>
      </c>
      <c r="O157" s="29">
        <v>0</v>
      </c>
      <c r="P157" s="29">
        <v>0</v>
      </c>
      <c r="Q157" s="29">
        <v>0</v>
      </c>
      <c r="R157" s="29">
        <v>3</v>
      </c>
      <c r="S157" s="29">
        <v>0</v>
      </c>
      <c r="T157" s="29">
        <v>0</v>
      </c>
      <c r="U157" s="29">
        <v>0</v>
      </c>
      <c r="V157" s="29">
        <v>0</v>
      </c>
      <c r="W157" s="29">
        <v>0</v>
      </c>
      <c r="X157" s="29">
        <v>4</v>
      </c>
      <c r="Y157" s="29">
        <v>0</v>
      </c>
      <c r="Z157" s="30">
        <f t="shared" si="7"/>
        <v>14</v>
      </c>
    </row>
    <row r="158" spans="1:28" ht="25.5" customHeight="1" x14ac:dyDescent="0.25">
      <c r="A158" s="21"/>
      <c r="B158" s="26" t="s">
        <v>611</v>
      </c>
      <c r="C158" s="27" t="s">
        <v>176</v>
      </c>
      <c r="D158" s="27" t="s">
        <v>177</v>
      </c>
      <c r="E158" s="27" t="s">
        <v>617</v>
      </c>
      <c r="F158" s="28">
        <v>7.7964175999999998</v>
      </c>
      <c r="G158" s="29">
        <v>0</v>
      </c>
      <c r="H158" s="29">
        <v>0</v>
      </c>
      <c r="I158" s="29">
        <v>2</v>
      </c>
      <c r="J158" s="29">
        <v>0</v>
      </c>
      <c r="K158" s="29">
        <v>0</v>
      </c>
      <c r="L158" s="29">
        <v>4</v>
      </c>
      <c r="M158" s="29">
        <v>0</v>
      </c>
      <c r="N158" s="29">
        <v>0</v>
      </c>
      <c r="O158" s="29">
        <v>1</v>
      </c>
      <c r="P158" s="29">
        <v>0</v>
      </c>
      <c r="Q158" s="29">
        <v>1</v>
      </c>
      <c r="R158" s="29">
        <v>3</v>
      </c>
      <c r="S158" s="29">
        <v>0</v>
      </c>
      <c r="T158" s="29">
        <v>0</v>
      </c>
      <c r="U158" s="29">
        <v>0</v>
      </c>
      <c r="V158" s="29">
        <v>0</v>
      </c>
      <c r="W158" s="29">
        <v>0</v>
      </c>
      <c r="X158" s="29">
        <v>6</v>
      </c>
      <c r="Y158" s="29">
        <v>0</v>
      </c>
      <c r="Z158" s="30">
        <f t="shared" si="7"/>
        <v>17</v>
      </c>
    </row>
    <row r="159" spans="1:28" ht="25.5" customHeight="1" x14ac:dyDescent="0.25">
      <c r="A159" s="21"/>
      <c r="B159" s="26" t="s">
        <v>611</v>
      </c>
      <c r="C159" s="27" t="s">
        <v>178</v>
      </c>
      <c r="D159" s="27" t="s">
        <v>179</v>
      </c>
      <c r="E159" s="27" t="s">
        <v>618</v>
      </c>
      <c r="F159" s="28">
        <v>7.7850260000000002</v>
      </c>
      <c r="G159" s="29">
        <v>1</v>
      </c>
      <c r="H159" s="29">
        <v>0</v>
      </c>
      <c r="I159" s="29">
        <v>0</v>
      </c>
      <c r="J159" s="29">
        <v>0</v>
      </c>
      <c r="K159" s="29">
        <v>0</v>
      </c>
      <c r="L159" s="29">
        <v>3</v>
      </c>
      <c r="M159" s="29">
        <v>2</v>
      </c>
      <c r="N159" s="29">
        <v>0</v>
      </c>
      <c r="O159" s="29">
        <v>2</v>
      </c>
      <c r="P159" s="29">
        <v>0</v>
      </c>
      <c r="Q159" s="29">
        <v>0</v>
      </c>
      <c r="R159" s="29">
        <v>2</v>
      </c>
      <c r="S159" s="29">
        <v>0</v>
      </c>
      <c r="T159" s="29">
        <v>0</v>
      </c>
      <c r="U159" s="29">
        <v>0</v>
      </c>
      <c r="V159" s="29">
        <v>0</v>
      </c>
      <c r="W159" s="29">
        <v>0</v>
      </c>
      <c r="X159" s="29">
        <v>4</v>
      </c>
      <c r="Y159" s="29">
        <v>0</v>
      </c>
      <c r="Z159" s="30">
        <f t="shared" si="7"/>
        <v>14</v>
      </c>
    </row>
    <row r="160" spans="1:28" ht="25.5" customHeight="1" x14ac:dyDescent="0.25">
      <c r="A160" s="21"/>
      <c r="B160" s="26" t="s">
        <v>611</v>
      </c>
      <c r="C160" s="27" t="s">
        <v>169</v>
      </c>
      <c r="D160" s="27" t="s">
        <v>180</v>
      </c>
      <c r="E160" s="27" t="s">
        <v>619</v>
      </c>
      <c r="F160" s="28">
        <v>7.7907023999999998</v>
      </c>
      <c r="G160" s="29">
        <v>0</v>
      </c>
      <c r="H160" s="29">
        <v>0</v>
      </c>
      <c r="I160" s="29">
        <v>0</v>
      </c>
      <c r="J160" s="29">
        <v>0</v>
      </c>
      <c r="K160" s="29">
        <v>0</v>
      </c>
      <c r="L160" s="29">
        <v>1</v>
      </c>
      <c r="M160" s="29">
        <v>3</v>
      </c>
      <c r="N160" s="29">
        <v>0</v>
      </c>
      <c r="O160" s="29">
        <v>0</v>
      </c>
      <c r="P160" s="29">
        <v>0</v>
      </c>
      <c r="Q160" s="29">
        <v>0</v>
      </c>
      <c r="R160" s="29">
        <v>2</v>
      </c>
      <c r="S160" s="29">
        <v>0</v>
      </c>
      <c r="T160" s="29">
        <v>0</v>
      </c>
      <c r="U160" s="29">
        <v>0</v>
      </c>
      <c r="V160" s="29">
        <v>0</v>
      </c>
      <c r="W160" s="29">
        <v>0</v>
      </c>
      <c r="X160" s="29">
        <v>3</v>
      </c>
      <c r="Y160" s="29">
        <v>0</v>
      </c>
      <c r="Z160" s="30">
        <f t="shared" si="7"/>
        <v>9</v>
      </c>
    </row>
    <row r="161" spans="1:28" ht="25.5" customHeight="1" x14ac:dyDescent="0.25">
      <c r="A161" s="21"/>
      <c r="B161" s="26" t="s">
        <v>611</v>
      </c>
      <c r="C161" s="27" t="s">
        <v>183</v>
      </c>
      <c r="D161" s="27" t="s">
        <v>620</v>
      </c>
      <c r="E161" s="27" t="s">
        <v>621</v>
      </c>
      <c r="F161" s="28">
        <v>7.8674567</v>
      </c>
      <c r="G161" s="29">
        <v>0</v>
      </c>
      <c r="H161" s="29">
        <v>0</v>
      </c>
      <c r="I161" s="29">
        <v>2</v>
      </c>
      <c r="J161" s="29">
        <v>0</v>
      </c>
      <c r="K161" s="29">
        <v>0</v>
      </c>
      <c r="L161" s="29">
        <v>2</v>
      </c>
      <c r="M161" s="29">
        <v>3</v>
      </c>
      <c r="N161" s="29">
        <v>0</v>
      </c>
      <c r="O161" s="29">
        <v>1</v>
      </c>
      <c r="P161" s="29">
        <v>1</v>
      </c>
      <c r="Q161" s="29">
        <v>0</v>
      </c>
      <c r="R161" s="29">
        <v>3</v>
      </c>
      <c r="S161" s="29">
        <v>0</v>
      </c>
      <c r="T161" s="29">
        <v>0</v>
      </c>
      <c r="U161" s="29">
        <v>0</v>
      </c>
      <c r="V161" s="29">
        <v>0</v>
      </c>
      <c r="W161" s="29">
        <v>0</v>
      </c>
      <c r="X161" s="29">
        <v>4</v>
      </c>
      <c r="Y161" s="29">
        <v>1</v>
      </c>
      <c r="Z161" s="30">
        <f t="shared" si="7"/>
        <v>17</v>
      </c>
    </row>
    <row r="162" spans="1:28" ht="25.5" customHeight="1" x14ac:dyDescent="0.25">
      <c r="A162" s="21"/>
      <c r="B162" s="26" t="s">
        <v>611</v>
      </c>
      <c r="C162" s="27" t="s">
        <v>184</v>
      </c>
      <c r="D162" s="27" t="s">
        <v>186</v>
      </c>
      <c r="E162" s="27" t="s">
        <v>622</v>
      </c>
      <c r="F162" s="28">
        <v>7.8674567</v>
      </c>
      <c r="G162" s="29">
        <v>0</v>
      </c>
      <c r="H162" s="29">
        <v>0</v>
      </c>
      <c r="I162" s="29">
        <v>0</v>
      </c>
      <c r="J162" s="29">
        <v>1</v>
      </c>
      <c r="K162" s="29">
        <v>0</v>
      </c>
      <c r="L162" s="29">
        <v>0</v>
      </c>
      <c r="M162" s="29">
        <v>1</v>
      </c>
      <c r="N162" s="29">
        <v>0</v>
      </c>
      <c r="O162" s="29">
        <v>0</v>
      </c>
      <c r="P162" s="29">
        <v>0</v>
      </c>
      <c r="Q162" s="29">
        <v>0</v>
      </c>
      <c r="R162" s="29">
        <v>3</v>
      </c>
      <c r="S162" s="29">
        <v>0</v>
      </c>
      <c r="T162" s="29">
        <v>0</v>
      </c>
      <c r="U162" s="29">
        <v>0</v>
      </c>
      <c r="V162" s="29">
        <v>0</v>
      </c>
      <c r="W162" s="29">
        <v>0</v>
      </c>
      <c r="X162" s="29">
        <v>1</v>
      </c>
      <c r="Y162" s="29">
        <v>0</v>
      </c>
      <c r="Z162" s="30">
        <f t="shared" si="7"/>
        <v>6</v>
      </c>
    </row>
    <row r="163" spans="1:28" ht="25.5" customHeight="1" x14ac:dyDescent="0.25">
      <c r="A163" s="21"/>
      <c r="B163" s="26" t="s">
        <v>611</v>
      </c>
      <c r="C163" s="27" t="s">
        <v>181</v>
      </c>
      <c r="D163" s="27" t="s">
        <v>623</v>
      </c>
      <c r="E163" s="27" t="s">
        <v>624</v>
      </c>
      <c r="F163" s="28">
        <v>7.7806243000000004</v>
      </c>
      <c r="G163" s="29">
        <v>1</v>
      </c>
      <c r="H163" s="29">
        <v>0</v>
      </c>
      <c r="I163" s="29">
        <v>4</v>
      </c>
      <c r="J163" s="29">
        <v>0</v>
      </c>
      <c r="K163" s="29">
        <v>0</v>
      </c>
      <c r="L163" s="29">
        <v>3</v>
      </c>
      <c r="M163" s="29">
        <v>3</v>
      </c>
      <c r="N163" s="29">
        <v>0</v>
      </c>
      <c r="O163" s="29">
        <v>0</v>
      </c>
      <c r="P163" s="29">
        <v>0</v>
      </c>
      <c r="Q163" s="29">
        <v>0</v>
      </c>
      <c r="R163" s="29">
        <v>5</v>
      </c>
      <c r="S163" s="29">
        <v>0</v>
      </c>
      <c r="T163" s="29">
        <v>1</v>
      </c>
      <c r="U163" s="29">
        <v>0</v>
      </c>
      <c r="V163" s="29">
        <v>0</v>
      </c>
      <c r="W163" s="29">
        <v>0</v>
      </c>
      <c r="X163" s="29">
        <v>5</v>
      </c>
      <c r="Y163" s="29">
        <v>0</v>
      </c>
      <c r="Z163" s="30">
        <f t="shared" si="7"/>
        <v>22</v>
      </c>
    </row>
    <row r="164" spans="1:28" ht="25.5" customHeight="1" x14ac:dyDescent="0.25">
      <c r="A164" s="22"/>
      <c r="B164" s="26" t="s">
        <v>611</v>
      </c>
      <c r="C164" s="27" t="s">
        <v>188</v>
      </c>
      <c r="D164" s="27" t="s">
        <v>379</v>
      </c>
      <c r="E164" s="27" t="s">
        <v>625</v>
      </c>
      <c r="F164" s="28">
        <v>7.8721864999999998</v>
      </c>
      <c r="G164" s="29">
        <v>0</v>
      </c>
      <c r="H164" s="29">
        <v>1</v>
      </c>
      <c r="I164" s="29">
        <v>1</v>
      </c>
      <c r="J164" s="29">
        <v>1</v>
      </c>
      <c r="K164" s="29">
        <v>0</v>
      </c>
      <c r="L164" s="29">
        <v>0</v>
      </c>
      <c r="M164" s="29">
        <v>2</v>
      </c>
      <c r="N164" s="29">
        <v>0</v>
      </c>
      <c r="O164" s="29">
        <v>1</v>
      </c>
      <c r="P164" s="29">
        <v>0</v>
      </c>
      <c r="Q164" s="29">
        <v>0</v>
      </c>
      <c r="R164" s="29">
        <v>2</v>
      </c>
      <c r="S164" s="29">
        <v>0</v>
      </c>
      <c r="T164" s="29">
        <v>0</v>
      </c>
      <c r="U164" s="29">
        <v>1</v>
      </c>
      <c r="V164" s="29">
        <v>0</v>
      </c>
      <c r="W164" s="29">
        <v>0</v>
      </c>
      <c r="X164" s="29">
        <v>3</v>
      </c>
      <c r="Y164" s="29">
        <v>1</v>
      </c>
      <c r="Z164" s="30">
        <f t="shared" si="7"/>
        <v>13</v>
      </c>
      <c r="AA164" s="9"/>
      <c r="AB164" s="10"/>
    </row>
    <row r="165" spans="1:28" ht="25.5" customHeight="1" x14ac:dyDescent="0.25">
      <c r="A165" s="21"/>
      <c r="B165" s="26" t="s">
        <v>611</v>
      </c>
      <c r="C165" s="27" t="s">
        <v>169</v>
      </c>
      <c r="D165" s="27" t="s">
        <v>170</v>
      </c>
      <c r="E165" s="27" t="s">
        <v>626</v>
      </c>
      <c r="F165" s="28">
        <v>7.8050473</v>
      </c>
      <c r="G165" s="29">
        <v>0</v>
      </c>
      <c r="H165" s="29">
        <v>0</v>
      </c>
      <c r="I165" s="29">
        <v>2</v>
      </c>
      <c r="J165" s="29">
        <v>1</v>
      </c>
      <c r="K165" s="29">
        <v>1</v>
      </c>
      <c r="L165" s="29">
        <v>5</v>
      </c>
      <c r="M165" s="29">
        <v>3</v>
      </c>
      <c r="N165" s="29">
        <v>0</v>
      </c>
      <c r="O165" s="29">
        <v>1</v>
      </c>
      <c r="P165" s="29">
        <v>0</v>
      </c>
      <c r="Q165" s="29">
        <v>0</v>
      </c>
      <c r="R165" s="29">
        <v>5</v>
      </c>
      <c r="S165" s="29">
        <v>0</v>
      </c>
      <c r="T165" s="29">
        <v>0</v>
      </c>
      <c r="U165" s="29">
        <v>2</v>
      </c>
      <c r="V165" s="29">
        <v>0</v>
      </c>
      <c r="W165" s="29">
        <v>1</v>
      </c>
      <c r="X165" s="29">
        <v>11</v>
      </c>
      <c r="Y165" s="29">
        <v>0</v>
      </c>
      <c r="Z165" s="30">
        <f t="shared" si="7"/>
        <v>32</v>
      </c>
      <c r="AA165" s="9"/>
    </row>
    <row r="166" spans="1:28" ht="25.5" customHeight="1" x14ac:dyDescent="0.25">
      <c r="A166" s="21"/>
      <c r="B166" s="26" t="s">
        <v>611</v>
      </c>
      <c r="C166" s="27" t="s">
        <v>181</v>
      </c>
      <c r="D166" s="27" t="s">
        <v>182</v>
      </c>
      <c r="E166" s="27" t="s">
        <v>627</v>
      </c>
      <c r="F166" s="28">
        <v>7.8206291999999999</v>
      </c>
      <c r="G166" s="29">
        <v>0</v>
      </c>
      <c r="H166" s="29">
        <v>0</v>
      </c>
      <c r="I166" s="29">
        <v>1</v>
      </c>
      <c r="J166" s="29">
        <v>0</v>
      </c>
      <c r="K166" s="29">
        <v>0</v>
      </c>
      <c r="L166" s="29">
        <v>1</v>
      </c>
      <c r="M166" s="29">
        <v>1</v>
      </c>
      <c r="N166" s="29">
        <v>0</v>
      </c>
      <c r="O166" s="29">
        <v>0</v>
      </c>
      <c r="P166" s="29">
        <v>0</v>
      </c>
      <c r="Q166" s="29">
        <v>0</v>
      </c>
      <c r="R166" s="29">
        <v>2</v>
      </c>
      <c r="S166" s="29">
        <v>0</v>
      </c>
      <c r="T166" s="29">
        <v>0</v>
      </c>
      <c r="U166" s="29">
        <v>0</v>
      </c>
      <c r="V166" s="29">
        <v>0</v>
      </c>
      <c r="W166" s="29">
        <v>0</v>
      </c>
      <c r="X166" s="29">
        <v>3</v>
      </c>
      <c r="Y166" s="29">
        <v>0</v>
      </c>
      <c r="Z166" s="30">
        <f t="shared" si="7"/>
        <v>8</v>
      </c>
    </row>
    <row r="167" spans="1:28" ht="25.5" customHeight="1" x14ac:dyDescent="0.25">
      <c r="A167" s="21"/>
      <c r="B167" s="26" t="s">
        <v>611</v>
      </c>
      <c r="C167" s="27" t="s">
        <v>183</v>
      </c>
      <c r="D167" s="27" t="s">
        <v>628</v>
      </c>
      <c r="E167" s="27" t="s">
        <v>629</v>
      </c>
      <c r="F167" s="28">
        <v>7.8721880999999998</v>
      </c>
      <c r="G167" s="29">
        <v>0</v>
      </c>
      <c r="H167" s="29">
        <v>0</v>
      </c>
      <c r="I167" s="29">
        <v>1</v>
      </c>
      <c r="J167" s="29">
        <v>0</v>
      </c>
      <c r="K167" s="29">
        <v>0</v>
      </c>
      <c r="L167" s="29">
        <v>0</v>
      </c>
      <c r="M167" s="29">
        <v>4</v>
      </c>
      <c r="N167" s="29">
        <v>0</v>
      </c>
      <c r="O167" s="29">
        <v>0</v>
      </c>
      <c r="P167" s="29">
        <v>0</v>
      </c>
      <c r="Q167" s="29">
        <v>1</v>
      </c>
      <c r="R167" s="29">
        <v>2</v>
      </c>
      <c r="S167" s="29">
        <v>0</v>
      </c>
      <c r="T167" s="29">
        <v>0</v>
      </c>
      <c r="U167" s="29">
        <v>0</v>
      </c>
      <c r="V167" s="29">
        <v>0</v>
      </c>
      <c r="W167" s="29">
        <v>0</v>
      </c>
      <c r="X167" s="29">
        <v>3</v>
      </c>
      <c r="Y167" s="29">
        <v>0</v>
      </c>
      <c r="Z167" s="30">
        <f t="shared" si="7"/>
        <v>11</v>
      </c>
    </row>
    <row r="168" spans="1:28" ht="25.5" customHeight="1" x14ac:dyDescent="0.25">
      <c r="A168" s="21"/>
      <c r="B168" s="26" t="s">
        <v>611</v>
      </c>
      <c r="C168" s="27" t="s">
        <v>181</v>
      </c>
      <c r="D168" s="27" t="s">
        <v>187</v>
      </c>
      <c r="E168" s="27" t="s">
        <v>630</v>
      </c>
      <c r="F168" s="28">
        <v>7.7806243000000004</v>
      </c>
      <c r="G168" s="29">
        <v>1</v>
      </c>
      <c r="H168" s="29">
        <v>0</v>
      </c>
      <c r="I168" s="29">
        <v>2</v>
      </c>
      <c r="J168" s="29">
        <v>0</v>
      </c>
      <c r="K168" s="29">
        <v>1</v>
      </c>
      <c r="L168" s="29">
        <v>1</v>
      </c>
      <c r="M168" s="29">
        <v>0</v>
      </c>
      <c r="N168" s="29">
        <v>0</v>
      </c>
      <c r="O168" s="29">
        <v>0</v>
      </c>
      <c r="P168" s="29">
        <v>0</v>
      </c>
      <c r="Q168" s="29">
        <v>0</v>
      </c>
      <c r="R168" s="29">
        <v>3</v>
      </c>
      <c r="S168" s="29">
        <v>0</v>
      </c>
      <c r="T168" s="29">
        <v>0</v>
      </c>
      <c r="U168" s="29">
        <v>0</v>
      </c>
      <c r="V168" s="29">
        <v>0</v>
      </c>
      <c r="W168" s="29">
        <v>0</v>
      </c>
      <c r="X168" s="29">
        <v>2</v>
      </c>
      <c r="Y168" s="29">
        <v>0</v>
      </c>
      <c r="Z168" s="30">
        <f t="shared" si="7"/>
        <v>10</v>
      </c>
    </row>
    <row r="169" spans="1:28" s="10" customFormat="1" ht="25.5" customHeight="1" x14ac:dyDescent="0.25">
      <c r="A169" s="21"/>
      <c r="B169" s="26" t="s">
        <v>611</v>
      </c>
      <c r="C169" s="27" t="s">
        <v>188</v>
      </c>
      <c r="D169" s="27" t="s">
        <v>631</v>
      </c>
      <c r="E169" s="27" t="s">
        <v>632</v>
      </c>
      <c r="F169" s="28">
        <v>7.8844212000000002</v>
      </c>
      <c r="G169" s="29">
        <v>0</v>
      </c>
      <c r="H169" s="29">
        <v>0</v>
      </c>
      <c r="I169" s="29">
        <v>0</v>
      </c>
      <c r="J169" s="29">
        <v>0</v>
      </c>
      <c r="K169" s="29">
        <v>0</v>
      </c>
      <c r="L169" s="29">
        <v>0</v>
      </c>
      <c r="M169" s="29">
        <v>1</v>
      </c>
      <c r="N169" s="29">
        <v>0</v>
      </c>
      <c r="O169" s="29">
        <v>0</v>
      </c>
      <c r="P169" s="29">
        <v>0</v>
      </c>
      <c r="Q169" s="29">
        <v>0</v>
      </c>
      <c r="R169" s="29">
        <v>1</v>
      </c>
      <c r="S169" s="29">
        <v>0</v>
      </c>
      <c r="T169" s="29">
        <v>0</v>
      </c>
      <c r="U169" s="29">
        <v>0</v>
      </c>
      <c r="V169" s="29">
        <v>0</v>
      </c>
      <c r="W169" s="29">
        <v>0</v>
      </c>
      <c r="X169" s="29">
        <v>2</v>
      </c>
      <c r="Y169" s="29">
        <v>0</v>
      </c>
      <c r="Z169" s="30">
        <f t="shared" si="7"/>
        <v>4</v>
      </c>
      <c r="AA169" s="7"/>
      <c r="AB169" s="7"/>
    </row>
    <row r="170" spans="1:28" ht="25.5" customHeight="1" x14ac:dyDescent="0.25">
      <c r="A170" s="21"/>
      <c r="B170" s="26" t="s">
        <v>611</v>
      </c>
      <c r="C170" s="27" t="s">
        <v>188</v>
      </c>
      <c r="D170" s="27" t="s">
        <v>380</v>
      </c>
      <c r="E170" s="27" t="s">
        <v>633</v>
      </c>
      <c r="F170" s="28">
        <v>7.8809110000000002</v>
      </c>
      <c r="G170" s="29">
        <v>0</v>
      </c>
      <c r="H170" s="29">
        <v>2</v>
      </c>
      <c r="I170" s="29">
        <v>0</v>
      </c>
      <c r="J170" s="29">
        <v>0</v>
      </c>
      <c r="K170" s="29">
        <v>1</v>
      </c>
      <c r="L170" s="29">
        <v>1</v>
      </c>
      <c r="M170" s="29">
        <v>8</v>
      </c>
      <c r="N170" s="29">
        <v>0</v>
      </c>
      <c r="O170" s="29">
        <v>0</v>
      </c>
      <c r="P170" s="29">
        <v>0</v>
      </c>
      <c r="Q170" s="29">
        <v>0</v>
      </c>
      <c r="R170" s="29">
        <v>6</v>
      </c>
      <c r="S170" s="29">
        <v>0</v>
      </c>
      <c r="T170" s="29">
        <v>2</v>
      </c>
      <c r="U170" s="29">
        <v>0</v>
      </c>
      <c r="V170" s="29">
        <v>0</v>
      </c>
      <c r="W170" s="29">
        <v>1</v>
      </c>
      <c r="X170" s="29">
        <v>3</v>
      </c>
      <c r="Y170" s="29">
        <v>0</v>
      </c>
      <c r="Z170" s="30">
        <f t="shared" si="7"/>
        <v>24</v>
      </c>
    </row>
    <row r="171" spans="1:28" ht="25.5" customHeight="1" x14ac:dyDescent="0.25">
      <c r="A171" s="21"/>
      <c r="B171" s="26" t="s">
        <v>611</v>
      </c>
      <c r="C171" s="27" t="s">
        <v>184</v>
      </c>
      <c r="D171" s="27" t="s">
        <v>185</v>
      </c>
      <c r="E171" s="27" t="s">
        <v>634</v>
      </c>
      <c r="F171" s="28">
        <v>7.8206291999999999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1</v>
      </c>
      <c r="M171" s="29">
        <v>5</v>
      </c>
      <c r="N171" s="29">
        <v>0</v>
      </c>
      <c r="O171" s="29">
        <v>1</v>
      </c>
      <c r="P171" s="29">
        <v>0</v>
      </c>
      <c r="Q171" s="29">
        <v>0</v>
      </c>
      <c r="R171" s="29">
        <v>4</v>
      </c>
      <c r="S171" s="29">
        <v>0</v>
      </c>
      <c r="T171" s="29">
        <v>0</v>
      </c>
      <c r="U171" s="29">
        <v>0</v>
      </c>
      <c r="V171" s="29">
        <v>0</v>
      </c>
      <c r="W171" s="29">
        <v>0</v>
      </c>
      <c r="X171" s="29">
        <v>2</v>
      </c>
      <c r="Y171" s="29">
        <v>0</v>
      </c>
      <c r="Z171" s="30">
        <f t="shared" si="7"/>
        <v>13</v>
      </c>
    </row>
    <row r="172" spans="1:28" s="10" customFormat="1" ht="25.5" customHeight="1" x14ac:dyDescent="0.25">
      <c r="A172" s="22"/>
      <c r="B172" s="26" t="s">
        <v>894</v>
      </c>
      <c r="C172" s="26"/>
      <c r="D172" s="26">
        <v>18</v>
      </c>
      <c r="E172" s="26"/>
      <c r="F172" s="31"/>
      <c r="G172" s="30">
        <f t="shared" ref="G172:M172" si="11">SUM(G154:G171)</f>
        <v>4</v>
      </c>
      <c r="H172" s="30">
        <f t="shared" si="11"/>
        <v>4</v>
      </c>
      <c r="I172" s="30">
        <f t="shared" si="11"/>
        <v>21</v>
      </c>
      <c r="J172" s="30">
        <f t="shared" si="11"/>
        <v>5</v>
      </c>
      <c r="K172" s="30">
        <f t="shared" si="11"/>
        <v>5</v>
      </c>
      <c r="L172" s="30">
        <f t="shared" si="11"/>
        <v>25</v>
      </c>
      <c r="M172" s="30">
        <f t="shared" si="11"/>
        <v>49</v>
      </c>
      <c r="N172" s="30">
        <v>0</v>
      </c>
      <c r="O172" s="30">
        <f>SUM(O154:O171)</f>
        <v>7</v>
      </c>
      <c r="P172" s="30">
        <f>SUM(P154:P171)</f>
        <v>1</v>
      </c>
      <c r="Q172" s="30">
        <f>SUM(Q154:Q171)</f>
        <v>3</v>
      </c>
      <c r="R172" s="30">
        <f>SUM(R154:R171)</f>
        <v>54</v>
      </c>
      <c r="S172" s="30">
        <v>0</v>
      </c>
      <c r="T172" s="30">
        <f>SUM(T154:T171)</f>
        <v>4</v>
      </c>
      <c r="U172" s="30">
        <f>SUM(U154:U171)</f>
        <v>3</v>
      </c>
      <c r="V172" s="30">
        <v>0</v>
      </c>
      <c r="W172" s="30">
        <f>SUM(W154:W171)</f>
        <v>3</v>
      </c>
      <c r="X172" s="30">
        <f>SUM(X154:X171)</f>
        <v>66</v>
      </c>
      <c r="Y172" s="30">
        <f>SUM(Y154:Y171)</f>
        <v>2</v>
      </c>
      <c r="Z172" s="30">
        <f t="shared" si="7"/>
        <v>256</v>
      </c>
    </row>
    <row r="173" spans="1:28" ht="25.5" customHeight="1" x14ac:dyDescent="0.25">
      <c r="A173" s="21"/>
      <c r="B173" s="26" t="s">
        <v>635</v>
      </c>
      <c r="C173" s="27" t="s">
        <v>193</v>
      </c>
      <c r="D173" s="27" t="s">
        <v>636</v>
      </c>
      <c r="E173" s="27" t="s">
        <v>637</v>
      </c>
      <c r="F173" s="28">
        <v>7.8432256000000002</v>
      </c>
      <c r="G173" s="29">
        <v>0</v>
      </c>
      <c r="H173" s="29">
        <v>0</v>
      </c>
      <c r="I173" s="29">
        <v>1</v>
      </c>
      <c r="J173" s="29">
        <v>0</v>
      </c>
      <c r="K173" s="29">
        <v>0</v>
      </c>
      <c r="L173" s="29">
        <v>1</v>
      </c>
      <c r="M173" s="29">
        <v>4</v>
      </c>
      <c r="N173" s="29">
        <v>0</v>
      </c>
      <c r="O173" s="29">
        <v>0</v>
      </c>
      <c r="P173" s="29">
        <v>0</v>
      </c>
      <c r="Q173" s="29">
        <v>1</v>
      </c>
      <c r="R173" s="29">
        <v>4</v>
      </c>
      <c r="S173" s="29">
        <v>0</v>
      </c>
      <c r="T173" s="29">
        <v>0</v>
      </c>
      <c r="U173" s="29">
        <v>0</v>
      </c>
      <c r="V173" s="29">
        <v>0</v>
      </c>
      <c r="W173" s="29">
        <v>1</v>
      </c>
      <c r="X173" s="29">
        <v>3</v>
      </c>
      <c r="Y173" s="29">
        <v>0</v>
      </c>
      <c r="Z173" s="30">
        <f t="shared" si="7"/>
        <v>15</v>
      </c>
    </row>
    <row r="174" spans="1:28" ht="25.5" customHeight="1" x14ac:dyDescent="0.25">
      <c r="A174" s="21"/>
      <c r="B174" s="26" t="s">
        <v>635</v>
      </c>
      <c r="C174" s="28" t="s">
        <v>194</v>
      </c>
      <c r="D174" s="36" t="s">
        <v>195</v>
      </c>
      <c r="E174" s="38" t="s">
        <v>638</v>
      </c>
      <c r="F174" s="36">
        <v>7.8737896999999997</v>
      </c>
      <c r="G174" s="34">
        <v>0</v>
      </c>
      <c r="H174" s="34">
        <v>0</v>
      </c>
      <c r="I174" s="34">
        <v>0</v>
      </c>
      <c r="J174" s="34">
        <v>0</v>
      </c>
      <c r="K174" s="34">
        <v>0</v>
      </c>
      <c r="L174" s="34">
        <v>2</v>
      </c>
      <c r="M174" s="34">
        <v>2</v>
      </c>
      <c r="N174" s="34">
        <v>0</v>
      </c>
      <c r="O174" s="34">
        <v>2</v>
      </c>
      <c r="P174" s="34">
        <v>0</v>
      </c>
      <c r="Q174" s="34">
        <v>0</v>
      </c>
      <c r="R174" s="34">
        <v>2</v>
      </c>
      <c r="S174" s="34">
        <v>0</v>
      </c>
      <c r="T174" s="34">
        <v>0</v>
      </c>
      <c r="U174" s="34">
        <v>0</v>
      </c>
      <c r="V174" s="34">
        <v>1</v>
      </c>
      <c r="W174" s="34">
        <v>0</v>
      </c>
      <c r="X174" s="34">
        <v>1</v>
      </c>
      <c r="Y174" s="34">
        <v>0</v>
      </c>
      <c r="Z174" s="34">
        <f t="shared" si="7"/>
        <v>10</v>
      </c>
    </row>
    <row r="175" spans="1:28" ht="25.5" customHeight="1" x14ac:dyDescent="0.25">
      <c r="A175" s="21"/>
      <c r="B175" s="26" t="s">
        <v>635</v>
      </c>
      <c r="C175" s="27" t="s">
        <v>198</v>
      </c>
      <c r="D175" s="27" t="s">
        <v>199</v>
      </c>
      <c r="E175" s="27" t="s">
        <v>639</v>
      </c>
      <c r="F175" s="28">
        <v>7.8860362000000004</v>
      </c>
      <c r="G175" s="34">
        <v>0</v>
      </c>
      <c r="H175" s="34">
        <v>1</v>
      </c>
      <c r="I175" s="34">
        <v>0</v>
      </c>
      <c r="J175" s="34">
        <v>0</v>
      </c>
      <c r="K175" s="34">
        <v>0</v>
      </c>
      <c r="L175" s="34">
        <v>1</v>
      </c>
      <c r="M175" s="34">
        <v>2</v>
      </c>
      <c r="N175" s="34">
        <v>0</v>
      </c>
      <c r="O175" s="34">
        <v>1</v>
      </c>
      <c r="P175" s="34">
        <v>0</v>
      </c>
      <c r="Q175" s="34">
        <v>0</v>
      </c>
      <c r="R175" s="34">
        <v>1</v>
      </c>
      <c r="S175" s="34">
        <v>0</v>
      </c>
      <c r="T175" s="34">
        <v>0</v>
      </c>
      <c r="U175" s="34">
        <v>0</v>
      </c>
      <c r="V175" s="34">
        <v>0</v>
      </c>
      <c r="W175" s="34">
        <v>0</v>
      </c>
      <c r="X175" s="34">
        <v>2</v>
      </c>
      <c r="Y175" s="34">
        <v>0</v>
      </c>
      <c r="Z175" s="34">
        <f t="shared" si="7"/>
        <v>8</v>
      </c>
    </row>
    <row r="176" spans="1:28" ht="25.5" customHeight="1" x14ac:dyDescent="0.25">
      <c r="A176" s="21"/>
      <c r="B176" s="26" t="s">
        <v>635</v>
      </c>
      <c r="C176" s="27" t="s">
        <v>200</v>
      </c>
      <c r="D176" s="27" t="s">
        <v>201</v>
      </c>
      <c r="E176" s="27" t="s">
        <v>640</v>
      </c>
      <c r="F176" s="28">
        <v>7.8367187999999999</v>
      </c>
      <c r="G176" s="34">
        <v>0</v>
      </c>
      <c r="H176" s="34">
        <v>1</v>
      </c>
      <c r="I176" s="34">
        <v>2</v>
      </c>
      <c r="J176" s="34">
        <v>0</v>
      </c>
      <c r="K176" s="34">
        <v>0</v>
      </c>
      <c r="L176" s="34">
        <v>3</v>
      </c>
      <c r="M176" s="34">
        <v>2</v>
      </c>
      <c r="N176" s="34">
        <v>0</v>
      </c>
      <c r="O176" s="34">
        <v>0</v>
      </c>
      <c r="P176" s="34">
        <v>0</v>
      </c>
      <c r="Q176" s="34">
        <v>2</v>
      </c>
      <c r="R176" s="34">
        <v>3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3</v>
      </c>
      <c r="Y176" s="34">
        <v>0</v>
      </c>
      <c r="Z176" s="34">
        <f t="shared" si="7"/>
        <v>16</v>
      </c>
    </row>
    <row r="177" spans="1:26" ht="25.5" customHeight="1" x14ac:dyDescent="0.25">
      <c r="A177" s="21"/>
      <c r="B177" s="26" t="s">
        <v>635</v>
      </c>
      <c r="C177" s="27" t="s">
        <v>204</v>
      </c>
      <c r="D177" s="27" t="s">
        <v>205</v>
      </c>
      <c r="E177" s="27" t="s">
        <v>641</v>
      </c>
      <c r="F177" s="28">
        <v>7.8660966999999999</v>
      </c>
      <c r="G177" s="34">
        <v>0</v>
      </c>
      <c r="H177" s="34">
        <v>0</v>
      </c>
      <c r="I177" s="34">
        <v>1</v>
      </c>
      <c r="J177" s="34">
        <v>0</v>
      </c>
      <c r="K177" s="34">
        <v>0</v>
      </c>
      <c r="L177" s="34">
        <v>4</v>
      </c>
      <c r="M177" s="34">
        <v>3</v>
      </c>
      <c r="N177" s="34">
        <v>0</v>
      </c>
      <c r="O177" s="34">
        <v>3</v>
      </c>
      <c r="P177" s="34">
        <v>0</v>
      </c>
      <c r="Q177" s="34">
        <v>1</v>
      </c>
      <c r="R177" s="34">
        <v>1</v>
      </c>
      <c r="S177" s="34">
        <v>0</v>
      </c>
      <c r="T177" s="34">
        <v>0</v>
      </c>
      <c r="U177" s="34">
        <v>0</v>
      </c>
      <c r="V177" s="34">
        <v>1</v>
      </c>
      <c r="W177" s="34">
        <v>0</v>
      </c>
      <c r="X177" s="34">
        <v>2</v>
      </c>
      <c r="Y177" s="34">
        <v>0</v>
      </c>
      <c r="Z177" s="34">
        <f t="shared" si="7"/>
        <v>16</v>
      </c>
    </row>
    <row r="178" spans="1:26" ht="25.5" customHeight="1" x14ac:dyDescent="0.25">
      <c r="A178" s="21"/>
      <c r="B178" s="26" t="s">
        <v>635</v>
      </c>
      <c r="C178" s="27" t="s">
        <v>210</v>
      </c>
      <c r="D178" s="27" t="s">
        <v>642</v>
      </c>
      <c r="E178" s="27" t="s">
        <v>643</v>
      </c>
      <c r="F178" s="28">
        <v>7.8181250999999996</v>
      </c>
      <c r="G178" s="34">
        <v>0</v>
      </c>
      <c r="H178" s="34">
        <v>1</v>
      </c>
      <c r="I178" s="34">
        <v>4</v>
      </c>
      <c r="J178" s="34">
        <v>2</v>
      </c>
      <c r="K178" s="34">
        <v>0</v>
      </c>
      <c r="L178" s="34">
        <v>5</v>
      </c>
      <c r="M178" s="34">
        <v>9</v>
      </c>
      <c r="N178" s="34">
        <v>0</v>
      </c>
      <c r="O178" s="34">
        <v>3</v>
      </c>
      <c r="P178" s="34">
        <v>0</v>
      </c>
      <c r="Q178" s="34">
        <v>3</v>
      </c>
      <c r="R178" s="34">
        <v>13</v>
      </c>
      <c r="S178" s="34">
        <v>1</v>
      </c>
      <c r="T178" s="34">
        <v>2</v>
      </c>
      <c r="U178" s="34">
        <v>0</v>
      </c>
      <c r="V178" s="34">
        <v>1</v>
      </c>
      <c r="W178" s="34">
        <v>1</v>
      </c>
      <c r="X178" s="34">
        <v>13</v>
      </c>
      <c r="Y178" s="34">
        <v>0</v>
      </c>
      <c r="Z178" s="34">
        <f t="shared" si="7"/>
        <v>58</v>
      </c>
    </row>
    <row r="179" spans="1:26" ht="25.5" customHeight="1" x14ac:dyDescent="0.25">
      <c r="A179" s="21"/>
      <c r="B179" s="26" t="s">
        <v>635</v>
      </c>
      <c r="C179" s="27" t="s">
        <v>207</v>
      </c>
      <c r="D179" s="27" t="s">
        <v>208</v>
      </c>
      <c r="E179" s="27" t="s">
        <v>644</v>
      </c>
      <c r="F179" s="28">
        <v>7.8833362999999999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3</v>
      </c>
      <c r="N179" s="34">
        <v>0</v>
      </c>
      <c r="O179" s="34">
        <v>1</v>
      </c>
      <c r="P179" s="34">
        <v>0</v>
      </c>
      <c r="Q179" s="34">
        <v>0</v>
      </c>
      <c r="R179" s="34">
        <v>1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2</v>
      </c>
      <c r="Y179" s="34">
        <v>0</v>
      </c>
      <c r="Z179" s="34">
        <f t="shared" si="7"/>
        <v>7</v>
      </c>
    </row>
    <row r="180" spans="1:26" ht="25.5" customHeight="1" x14ac:dyDescent="0.25">
      <c r="A180" s="21"/>
      <c r="B180" s="26" t="s">
        <v>635</v>
      </c>
      <c r="C180" s="27" t="s">
        <v>209</v>
      </c>
      <c r="D180" s="27" t="s">
        <v>645</v>
      </c>
      <c r="E180" s="27" t="s">
        <v>646</v>
      </c>
      <c r="F180" s="28">
        <v>7.8121223000000004</v>
      </c>
      <c r="G180" s="28">
        <v>1</v>
      </c>
      <c r="H180" s="28">
        <v>0</v>
      </c>
      <c r="I180" s="28">
        <v>1</v>
      </c>
      <c r="J180" s="28">
        <v>0</v>
      </c>
      <c r="K180" s="28">
        <v>0</v>
      </c>
      <c r="L180" s="28">
        <v>0</v>
      </c>
      <c r="M180" s="28">
        <v>1</v>
      </c>
      <c r="N180" s="28">
        <v>0</v>
      </c>
      <c r="O180" s="28">
        <v>0</v>
      </c>
      <c r="P180" s="28">
        <v>0</v>
      </c>
      <c r="Q180" s="28">
        <v>0</v>
      </c>
      <c r="R180" s="28">
        <v>1</v>
      </c>
      <c r="S180" s="28">
        <v>0</v>
      </c>
      <c r="T180" s="28">
        <v>0</v>
      </c>
      <c r="U180" s="28">
        <v>0</v>
      </c>
      <c r="V180" s="28">
        <v>1</v>
      </c>
      <c r="W180" s="28">
        <v>0</v>
      </c>
      <c r="X180" s="28">
        <v>1</v>
      </c>
      <c r="Y180" s="28">
        <v>0</v>
      </c>
      <c r="Z180" s="31">
        <f t="shared" si="7"/>
        <v>6</v>
      </c>
    </row>
    <row r="181" spans="1:26" ht="25.5" customHeight="1" x14ac:dyDescent="0.25">
      <c r="A181" s="21"/>
      <c r="B181" s="26" t="s">
        <v>635</v>
      </c>
      <c r="C181" s="27" t="s">
        <v>190</v>
      </c>
      <c r="D181" s="27" t="s">
        <v>211</v>
      </c>
      <c r="E181" s="27" t="s">
        <v>647</v>
      </c>
      <c r="F181" s="28">
        <v>7.8063444999999998</v>
      </c>
      <c r="G181" s="34">
        <v>0</v>
      </c>
      <c r="H181" s="34">
        <v>0</v>
      </c>
      <c r="I181" s="34">
        <v>1</v>
      </c>
      <c r="J181" s="34">
        <v>0</v>
      </c>
      <c r="K181" s="34">
        <v>0</v>
      </c>
      <c r="L181" s="34">
        <v>0</v>
      </c>
      <c r="M181" s="34">
        <v>4</v>
      </c>
      <c r="N181" s="34">
        <v>0</v>
      </c>
      <c r="O181" s="34">
        <v>1</v>
      </c>
      <c r="P181" s="34">
        <v>0</v>
      </c>
      <c r="Q181" s="34">
        <v>0</v>
      </c>
      <c r="R181" s="34">
        <v>3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3</v>
      </c>
      <c r="Y181" s="34">
        <v>1</v>
      </c>
      <c r="Z181" s="34">
        <f t="shared" si="7"/>
        <v>13</v>
      </c>
    </row>
    <row r="182" spans="1:26" ht="25.5" customHeight="1" x14ac:dyDescent="0.25">
      <c r="A182" s="21"/>
      <c r="B182" s="26" t="s">
        <v>635</v>
      </c>
      <c r="C182" s="27" t="s">
        <v>648</v>
      </c>
      <c r="D182" s="27" t="s">
        <v>216</v>
      </c>
      <c r="E182" s="27" t="s">
        <v>649</v>
      </c>
      <c r="F182" s="28">
        <v>7.8545556999999997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2</v>
      </c>
      <c r="M182" s="34">
        <v>3</v>
      </c>
      <c r="N182" s="34">
        <v>0</v>
      </c>
      <c r="O182" s="34">
        <v>1</v>
      </c>
      <c r="P182" s="34">
        <v>0</v>
      </c>
      <c r="Q182" s="34">
        <v>0</v>
      </c>
      <c r="R182" s="34">
        <v>1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3</v>
      </c>
      <c r="Y182" s="34">
        <v>0</v>
      </c>
      <c r="Z182" s="34">
        <f t="shared" si="7"/>
        <v>10</v>
      </c>
    </row>
    <row r="183" spans="1:26" ht="25.5" customHeight="1" x14ac:dyDescent="0.25">
      <c r="A183" s="21"/>
      <c r="B183" s="26" t="s">
        <v>635</v>
      </c>
      <c r="C183" s="27" t="s">
        <v>190</v>
      </c>
      <c r="D183" s="27" t="s">
        <v>650</v>
      </c>
      <c r="E183" s="27" t="s">
        <v>651</v>
      </c>
      <c r="F183" s="28">
        <v>7.8059165999999998</v>
      </c>
      <c r="G183" s="29">
        <v>1</v>
      </c>
      <c r="H183" s="29">
        <v>0</v>
      </c>
      <c r="I183" s="29">
        <v>0</v>
      </c>
      <c r="J183" s="29">
        <v>0</v>
      </c>
      <c r="K183" s="29">
        <v>0</v>
      </c>
      <c r="L183" s="29">
        <v>0</v>
      </c>
      <c r="M183" s="29">
        <v>0</v>
      </c>
      <c r="N183" s="29">
        <v>0</v>
      </c>
      <c r="O183" s="29">
        <v>0</v>
      </c>
      <c r="P183" s="29">
        <v>0</v>
      </c>
      <c r="Q183" s="29">
        <v>0</v>
      </c>
      <c r="R183" s="29">
        <v>0</v>
      </c>
      <c r="S183" s="29">
        <v>0</v>
      </c>
      <c r="T183" s="29">
        <v>0</v>
      </c>
      <c r="U183" s="29">
        <v>0</v>
      </c>
      <c r="V183" s="29">
        <v>0</v>
      </c>
      <c r="W183" s="29">
        <v>0</v>
      </c>
      <c r="X183" s="29">
        <v>1</v>
      </c>
      <c r="Y183" s="29">
        <v>0</v>
      </c>
      <c r="Z183" s="30">
        <f t="shared" si="7"/>
        <v>2</v>
      </c>
    </row>
    <row r="184" spans="1:26" ht="25.5" customHeight="1" x14ac:dyDescent="0.25">
      <c r="A184" s="21"/>
      <c r="B184" s="26" t="s">
        <v>635</v>
      </c>
      <c r="C184" s="27" t="s">
        <v>191</v>
      </c>
      <c r="D184" s="27" t="s">
        <v>192</v>
      </c>
      <c r="E184" s="27" t="s">
        <v>652</v>
      </c>
      <c r="F184" s="28">
        <v>7.7691789</v>
      </c>
      <c r="G184" s="29">
        <v>0</v>
      </c>
      <c r="H184" s="29">
        <v>0</v>
      </c>
      <c r="I184" s="29">
        <v>2</v>
      </c>
      <c r="J184" s="29">
        <v>0</v>
      </c>
      <c r="K184" s="29">
        <v>0</v>
      </c>
      <c r="L184" s="29">
        <v>2</v>
      </c>
      <c r="M184" s="29">
        <v>3</v>
      </c>
      <c r="N184" s="29">
        <v>0</v>
      </c>
      <c r="O184" s="29">
        <v>1</v>
      </c>
      <c r="P184" s="29">
        <v>0</v>
      </c>
      <c r="Q184" s="29">
        <v>0</v>
      </c>
      <c r="R184" s="29">
        <v>1</v>
      </c>
      <c r="S184" s="29">
        <v>0</v>
      </c>
      <c r="T184" s="29">
        <v>0</v>
      </c>
      <c r="U184" s="29">
        <v>0</v>
      </c>
      <c r="V184" s="29">
        <v>0</v>
      </c>
      <c r="W184" s="29">
        <v>0</v>
      </c>
      <c r="X184" s="29">
        <v>3</v>
      </c>
      <c r="Y184" s="29">
        <v>0</v>
      </c>
      <c r="Z184" s="30">
        <f t="shared" si="7"/>
        <v>12</v>
      </c>
    </row>
    <row r="185" spans="1:26" ht="25.5" customHeight="1" x14ac:dyDescent="0.25">
      <c r="A185" s="21"/>
      <c r="B185" s="26" t="s">
        <v>635</v>
      </c>
      <c r="C185" s="27" t="s">
        <v>191</v>
      </c>
      <c r="D185" s="27" t="s">
        <v>94</v>
      </c>
      <c r="E185" s="27" t="s">
        <v>653</v>
      </c>
      <c r="F185" s="28">
        <v>7.7706187</v>
      </c>
      <c r="G185" s="29">
        <v>0</v>
      </c>
      <c r="H185" s="29">
        <v>0</v>
      </c>
      <c r="I185" s="29">
        <v>0</v>
      </c>
      <c r="J185" s="29">
        <v>0</v>
      </c>
      <c r="K185" s="29">
        <v>0</v>
      </c>
      <c r="L185" s="29">
        <v>0</v>
      </c>
      <c r="M185" s="29">
        <v>0</v>
      </c>
      <c r="N185" s="29">
        <v>0</v>
      </c>
      <c r="O185" s="29">
        <v>1</v>
      </c>
      <c r="P185" s="29">
        <v>0</v>
      </c>
      <c r="Q185" s="29">
        <v>0</v>
      </c>
      <c r="R185" s="29">
        <v>0</v>
      </c>
      <c r="S185" s="29">
        <v>0</v>
      </c>
      <c r="T185" s="29">
        <v>0</v>
      </c>
      <c r="U185" s="29">
        <v>0</v>
      </c>
      <c r="V185" s="29">
        <v>0</v>
      </c>
      <c r="W185" s="29">
        <v>0</v>
      </c>
      <c r="X185" s="29">
        <v>1</v>
      </c>
      <c r="Y185" s="29">
        <v>0</v>
      </c>
      <c r="Z185" s="30">
        <f t="shared" si="7"/>
        <v>2</v>
      </c>
    </row>
    <row r="186" spans="1:26" ht="25.5" customHeight="1" x14ac:dyDescent="0.25">
      <c r="A186" s="21"/>
      <c r="B186" s="26" t="s">
        <v>635</v>
      </c>
      <c r="C186" s="28" t="s">
        <v>190</v>
      </c>
      <c r="D186" s="36" t="s">
        <v>213</v>
      </c>
      <c r="E186" s="38" t="s">
        <v>654</v>
      </c>
      <c r="F186" s="36">
        <v>7.4724000000000004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5</v>
      </c>
      <c r="N186" s="34">
        <v>0</v>
      </c>
      <c r="O186" s="34">
        <v>0</v>
      </c>
      <c r="P186" s="34">
        <v>0</v>
      </c>
      <c r="Q186" s="34">
        <v>0</v>
      </c>
      <c r="R186" s="34">
        <v>1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1</v>
      </c>
      <c r="Y186" s="34">
        <v>0</v>
      </c>
      <c r="Z186" s="34">
        <f t="shared" si="7"/>
        <v>7</v>
      </c>
    </row>
    <row r="187" spans="1:26" ht="25.5" customHeight="1" x14ac:dyDescent="0.25">
      <c r="A187" s="21"/>
      <c r="B187" s="26" t="s">
        <v>635</v>
      </c>
      <c r="C187" s="28" t="s">
        <v>207</v>
      </c>
      <c r="D187" s="28" t="s">
        <v>887</v>
      </c>
      <c r="E187" s="27" t="s">
        <v>888</v>
      </c>
      <c r="F187" s="28">
        <v>7.8833450000000003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2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1</v>
      </c>
      <c r="Y187" s="34">
        <v>0</v>
      </c>
      <c r="Z187" s="34">
        <f t="shared" si="7"/>
        <v>3</v>
      </c>
    </row>
    <row r="188" spans="1:26" ht="25.5" customHeight="1" x14ac:dyDescent="0.25">
      <c r="A188" s="21"/>
      <c r="B188" s="26" t="s">
        <v>635</v>
      </c>
      <c r="C188" s="28" t="s">
        <v>200</v>
      </c>
      <c r="D188" s="28" t="s">
        <v>655</v>
      </c>
      <c r="E188" s="27" t="s">
        <v>656</v>
      </c>
      <c r="F188" s="28" t="s">
        <v>657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2</v>
      </c>
      <c r="M188" s="34">
        <v>2</v>
      </c>
      <c r="N188" s="34">
        <v>0</v>
      </c>
      <c r="O188" s="34">
        <v>1</v>
      </c>
      <c r="P188" s="34">
        <v>0</v>
      </c>
      <c r="Q188" s="34">
        <v>0</v>
      </c>
      <c r="R188" s="34">
        <v>1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1</v>
      </c>
      <c r="Y188" s="34">
        <v>0</v>
      </c>
      <c r="Z188" s="34">
        <f t="shared" si="7"/>
        <v>7</v>
      </c>
    </row>
    <row r="189" spans="1:26" ht="25.5" customHeight="1" x14ac:dyDescent="0.25">
      <c r="A189" s="21"/>
      <c r="B189" s="26" t="s">
        <v>635</v>
      </c>
      <c r="C189" s="28" t="s">
        <v>214</v>
      </c>
      <c r="D189" s="28" t="s">
        <v>658</v>
      </c>
      <c r="E189" s="27" t="s">
        <v>659</v>
      </c>
      <c r="F189" s="28">
        <v>782550672</v>
      </c>
      <c r="G189" s="34">
        <v>1</v>
      </c>
      <c r="H189" s="34">
        <v>0</v>
      </c>
      <c r="I189" s="34">
        <v>1</v>
      </c>
      <c r="J189" s="34">
        <v>0</v>
      </c>
      <c r="K189" s="34">
        <v>0</v>
      </c>
      <c r="L189" s="34">
        <v>2</v>
      </c>
      <c r="M189" s="34">
        <v>3</v>
      </c>
      <c r="N189" s="34">
        <v>0</v>
      </c>
      <c r="O189" s="34">
        <v>1</v>
      </c>
      <c r="P189" s="34">
        <v>0</v>
      </c>
      <c r="Q189" s="34">
        <v>0</v>
      </c>
      <c r="R189" s="34">
        <v>3</v>
      </c>
      <c r="S189" s="34">
        <v>0</v>
      </c>
      <c r="T189" s="34">
        <v>1</v>
      </c>
      <c r="U189" s="34">
        <v>0</v>
      </c>
      <c r="V189" s="34">
        <v>1</v>
      </c>
      <c r="W189" s="34">
        <v>0</v>
      </c>
      <c r="X189" s="34">
        <v>2</v>
      </c>
      <c r="Y189" s="34">
        <v>0</v>
      </c>
      <c r="Z189" s="34">
        <f t="shared" si="7"/>
        <v>15</v>
      </c>
    </row>
    <row r="190" spans="1:26" ht="25.5" customHeight="1" x14ac:dyDescent="0.25">
      <c r="A190" s="21"/>
      <c r="B190" s="26" t="s">
        <v>635</v>
      </c>
      <c r="C190" s="27" t="s">
        <v>200</v>
      </c>
      <c r="D190" s="27" t="s">
        <v>202</v>
      </c>
      <c r="E190" s="27" t="s">
        <v>660</v>
      </c>
      <c r="F190" s="28">
        <v>7.8423916</v>
      </c>
      <c r="G190" s="34">
        <v>1</v>
      </c>
      <c r="H190" s="34">
        <v>0</v>
      </c>
      <c r="I190" s="34">
        <v>2</v>
      </c>
      <c r="J190" s="34">
        <v>0</v>
      </c>
      <c r="K190" s="34">
        <v>0</v>
      </c>
      <c r="L190" s="34">
        <v>1</v>
      </c>
      <c r="M190" s="34">
        <v>2</v>
      </c>
      <c r="N190" s="34">
        <v>0</v>
      </c>
      <c r="O190" s="34">
        <v>0</v>
      </c>
      <c r="P190" s="34">
        <v>0</v>
      </c>
      <c r="Q190" s="34">
        <v>0</v>
      </c>
      <c r="R190" s="34">
        <v>1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3</v>
      </c>
      <c r="Y190" s="34">
        <v>0</v>
      </c>
      <c r="Z190" s="34">
        <f t="shared" si="7"/>
        <v>10</v>
      </c>
    </row>
    <row r="191" spans="1:26" ht="25.5" customHeight="1" x14ac:dyDescent="0.25">
      <c r="A191" s="21"/>
      <c r="B191" s="26" t="s">
        <v>635</v>
      </c>
      <c r="C191" s="27" t="s">
        <v>193</v>
      </c>
      <c r="D191" s="27" t="s">
        <v>203</v>
      </c>
      <c r="E191" s="27" t="s">
        <v>661</v>
      </c>
      <c r="F191" s="28">
        <v>7.8522767</v>
      </c>
      <c r="G191" s="34">
        <v>0</v>
      </c>
      <c r="H191" s="34">
        <v>0</v>
      </c>
      <c r="I191" s="34">
        <v>1</v>
      </c>
      <c r="J191" s="34">
        <v>0</v>
      </c>
      <c r="K191" s="34">
        <v>0</v>
      </c>
      <c r="L191" s="34">
        <v>3</v>
      </c>
      <c r="M191" s="34">
        <v>2</v>
      </c>
      <c r="N191" s="34">
        <v>0</v>
      </c>
      <c r="O191" s="34">
        <v>1</v>
      </c>
      <c r="P191" s="34">
        <v>0</v>
      </c>
      <c r="Q191" s="34">
        <v>0</v>
      </c>
      <c r="R191" s="34">
        <v>1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1</v>
      </c>
      <c r="Y191" s="34">
        <v>0</v>
      </c>
      <c r="Z191" s="34">
        <f t="shared" si="7"/>
        <v>9</v>
      </c>
    </row>
    <row r="192" spans="1:26" ht="25.5" customHeight="1" x14ac:dyDescent="0.25">
      <c r="A192" s="21"/>
      <c r="B192" s="26" t="s">
        <v>635</v>
      </c>
      <c r="C192" s="27" t="s">
        <v>190</v>
      </c>
      <c r="D192" s="27" t="s">
        <v>662</v>
      </c>
      <c r="E192" s="27" t="s">
        <v>663</v>
      </c>
      <c r="F192" s="28">
        <v>7.8160216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1</v>
      </c>
      <c r="M192" s="34">
        <v>1</v>
      </c>
      <c r="N192" s="34">
        <v>0</v>
      </c>
      <c r="O192" s="34">
        <v>0</v>
      </c>
      <c r="P192" s="34">
        <v>0</v>
      </c>
      <c r="Q192" s="34">
        <v>0</v>
      </c>
      <c r="R192" s="34">
        <v>1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1</v>
      </c>
      <c r="Y192" s="34">
        <v>0</v>
      </c>
      <c r="Z192" s="34">
        <f t="shared" si="7"/>
        <v>4</v>
      </c>
    </row>
    <row r="193" spans="1:28" ht="25.5" customHeight="1" x14ac:dyDescent="0.25">
      <c r="A193" s="21"/>
      <c r="B193" s="26" t="s">
        <v>635</v>
      </c>
      <c r="C193" s="27" t="s">
        <v>193</v>
      </c>
      <c r="D193" s="27" t="s">
        <v>206</v>
      </c>
      <c r="E193" s="27" t="s">
        <v>664</v>
      </c>
      <c r="F193" s="28">
        <v>7.8346887000000001</v>
      </c>
      <c r="G193" s="34">
        <v>0</v>
      </c>
      <c r="H193" s="34">
        <v>0</v>
      </c>
      <c r="I193" s="34">
        <v>1</v>
      </c>
      <c r="J193" s="34">
        <v>0</v>
      </c>
      <c r="K193" s="34">
        <v>0</v>
      </c>
      <c r="L193" s="34">
        <v>2</v>
      </c>
      <c r="M193" s="34">
        <v>1</v>
      </c>
      <c r="N193" s="34">
        <v>0</v>
      </c>
      <c r="O193" s="34">
        <v>1</v>
      </c>
      <c r="P193" s="34">
        <v>0</v>
      </c>
      <c r="Q193" s="34">
        <v>0</v>
      </c>
      <c r="R193" s="34">
        <v>1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1</v>
      </c>
      <c r="Y193" s="34">
        <v>0</v>
      </c>
      <c r="Z193" s="34">
        <f t="shared" si="7"/>
        <v>7</v>
      </c>
    </row>
    <row r="194" spans="1:28" ht="25.5" customHeight="1" x14ac:dyDescent="0.25">
      <c r="A194" s="21"/>
      <c r="B194" s="26" t="s">
        <v>635</v>
      </c>
      <c r="C194" s="27" t="s">
        <v>197</v>
      </c>
      <c r="D194" s="27" t="s">
        <v>665</v>
      </c>
      <c r="E194" s="27" t="s">
        <v>666</v>
      </c>
      <c r="F194" s="28">
        <v>7.9039409999999997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2</v>
      </c>
      <c r="N194" s="34">
        <v>0</v>
      </c>
      <c r="O194" s="34">
        <v>2</v>
      </c>
      <c r="P194" s="34">
        <v>0</v>
      </c>
      <c r="Q194" s="34">
        <v>0</v>
      </c>
      <c r="R194" s="34">
        <v>1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1</v>
      </c>
      <c r="Y194" s="34">
        <v>0</v>
      </c>
      <c r="Z194" s="34">
        <f t="shared" si="7"/>
        <v>6</v>
      </c>
    </row>
    <row r="195" spans="1:28" ht="25.5" customHeight="1" x14ac:dyDescent="0.25">
      <c r="A195" s="21"/>
      <c r="B195" s="26" t="s">
        <v>635</v>
      </c>
      <c r="C195" s="27" t="s">
        <v>204</v>
      </c>
      <c r="D195" s="27" t="s">
        <v>667</v>
      </c>
      <c r="E195" s="27" t="s">
        <v>668</v>
      </c>
      <c r="F195" s="28">
        <v>7.8720059999999998</v>
      </c>
      <c r="G195" s="34">
        <v>0</v>
      </c>
      <c r="H195" s="34">
        <v>1</v>
      </c>
      <c r="I195" s="34">
        <v>1</v>
      </c>
      <c r="J195" s="34">
        <v>0</v>
      </c>
      <c r="K195" s="34">
        <v>0</v>
      </c>
      <c r="L195" s="34">
        <v>1</v>
      </c>
      <c r="M195" s="34">
        <v>2</v>
      </c>
      <c r="N195" s="34">
        <v>0</v>
      </c>
      <c r="O195" s="34">
        <v>0</v>
      </c>
      <c r="P195" s="34">
        <v>0</v>
      </c>
      <c r="Q195" s="34">
        <v>0</v>
      </c>
      <c r="R195" s="34">
        <v>1</v>
      </c>
      <c r="S195" s="34">
        <v>0</v>
      </c>
      <c r="T195" s="34">
        <v>0</v>
      </c>
      <c r="U195" s="34">
        <v>0</v>
      </c>
      <c r="V195" s="34">
        <v>1</v>
      </c>
      <c r="W195" s="34">
        <v>0</v>
      </c>
      <c r="X195" s="34">
        <v>2</v>
      </c>
      <c r="Y195" s="34">
        <v>0</v>
      </c>
      <c r="Z195" s="34">
        <f t="shared" si="7"/>
        <v>9</v>
      </c>
    </row>
    <row r="196" spans="1:28" ht="25.5" customHeight="1" x14ac:dyDescent="0.25">
      <c r="A196" s="21"/>
      <c r="B196" s="26" t="s">
        <v>635</v>
      </c>
      <c r="C196" s="27" t="s">
        <v>198</v>
      </c>
      <c r="D196" s="27" t="s">
        <v>669</v>
      </c>
      <c r="E196" s="27" t="s">
        <v>670</v>
      </c>
      <c r="F196" s="28">
        <v>7.8975268999999999</v>
      </c>
      <c r="G196" s="34">
        <v>0</v>
      </c>
      <c r="H196" s="34">
        <v>1</v>
      </c>
      <c r="I196" s="34">
        <v>0</v>
      </c>
      <c r="J196" s="34">
        <v>0</v>
      </c>
      <c r="K196" s="34">
        <v>0</v>
      </c>
      <c r="L196" s="34">
        <v>1</v>
      </c>
      <c r="M196" s="34">
        <v>4</v>
      </c>
      <c r="N196" s="34">
        <v>0</v>
      </c>
      <c r="O196" s="34">
        <v>0</v>
      </c>
      <c r="P196" s="34">
        <v>0</v>
      </c>
      <c r="Q196" s="34">
        <v>0</v>
      </c>
      <c r="R196" s="34">
        <v>1</v>
      </c>
      <c r="S196" s="34">
        <v>0</v>
      </c>
      <c r="T196" s="34">
        <v>0</v>
      </c>
      <c r="U196" s="34">
        <v>0</v>
      </c>
      <c r="V196" s="34">
        <v>1</v>
      </c>
      <c r="W196" s="34">
        <v>1</v>
      </c>
      <c r="X196" s="34">
        <v>1</v>
      </c>
      <c r="Y196" s="34">
        <v>0</v>
      </c>
      <c r="Z196" s="34">
        <f t="shared" si="7"/>
        <v>10</v>
      </c>
    </row>
    <row r="197" spans="1:28" s="10" customFormat="1" ht="25.5" customHeight="1" x14ac:dyDescent="0.25">
      <c r="A197" s="21"/>
      <c r="B197" s="26" t="s">
        <v>635</v>
      </c>
      <c r="C197" s="27" t="s">
        <v>193</v>
      </c>
      <c r="D197" s="27" t="s">
        <v>671</v>
      </c>
      <c r="E197" s="27" t="s">
        <v>672</v>
      </c>
      <c r="F197" s="28">
        <v>7.8301682000000001</v>
      </c>
      <c r="G197" s="34">
        <v>0</v>
      </c>
      <c r="H197" s="34">
        <v>0</v>
      </c>
      <c r="I197" s="34">
        <v>1</v>
      </c>
      <c r="J197" s="34">
        <v>0</v>
      </c>
      <c r="K197" s="34">
        <v>0</v>
      </c>
      <c r="L197" s="34">
        <v>3</v>
      </c>
      <c r="M197" s="34">
        <v>3</v>
      </c>
      <c r="N197" s="34">
        <v>0</v>
      </c>
      <c r="O197" s="34">
        <v>0</v>
      </c>
      <c r="P197" s="34">
        <v>0</v>
      </c>
      <c r="Q197" s="34">
        <v>0</v>
      </c>
      <c r="R197" s="34">
        <v>1</v>
      </c>
      <c r="S197" s="34">
        <v>0</v>
      </c>
      <c r="T197" s="34">
        <v>0</v>
      </c>
      <c r="U197" s="34">
        <v>0</v>
      </c>
      <c r="V197" s="34">
        <v>1</v>
      </c>
      <c r="W197" s="34">
        <v>0</v>
      </c>
      <c r="X197" s="34">
        <v>2</v>
      </c>
      <c r="Y197" s="34">
        <v>0</v>
      </c>
      <c r="Z197" s="34">
        <f t="shared" si="7"/>
        <v>11</v>
      </c>
      <c r="AA197" s="7"/>
      <c r="AB197" s="7"/>
    </row>
    <row r="198" spans="1:28" ht="25.5" customHeight="1" x14ac:dyDescent="0.25">
      <c r="A198" s="22"/>
      <c r="B198" s="26" t="s">
        <v>635</v>
      </c>
      <c r="C198" s="28" t="s">
        <v>190</v>
      </c>
      <c r="D198" s="36" t="s">
        <v>213</v>
      </c>
      <c r="E198" s="38" t="s">
        <v>654</v>
      </c>
      <c r="F198" s="36">
        <v>7.4724000000000004</v>
      </c>
      <c r="G198" s="34">
        <v>0</v>
      </c>
      <c r="H198" s="34">
        <v>0</v>
      </c>
      <c r="I198" s="34">
        <v>1</v>
      </c>
      <c r="J198" s="34">
        <v>0</v>
      </c>
      <c r="K198" s="34">
        <v>0</v>
      </c>
      <c r="L198" s="34">
        <v>1</v>
      </c>
      <c r="M198" s="34">
        <v>1</v>
      </c>
      <c r="N198" s="34">
        <v>0</v>
      </c>
      <c r="O198" s="34">
        <v>0</v>
      </c>
      <c r="P198" s="34">
        <v>1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1</v>
      </c>
      <c r="Y198" s="34">
        <v>0</v>
      </c>
      <c r="Z198" s="34">
        <f t="shared" ref="Z198:Z261" si="12">SUM(G198:Y198)</f>
        <v>5</v>
      </c>
      <c r="AA198" s="10"/>
      <c r="AB198" s="10"/>
    </row>
    <row r="199" spans="1:28" ht="25.5" customHeight="1" x14ac:dyDescent="0.25">
      <c r="A199" s="21"/>
      <c r="B199" s="26" t="s">
        <v>635</v>
      </c>
      <c r="C199" s="28" t="s">
        <v>207</v>
      </c>
      <c r="D199" s="28" t="s">
        <v>887</v>
      </c>
      <c r="E199" s="27" t="s">
        <v>888</v>
      </c>
      <c r="F199" s="28">
        <v>7.8833450000000003</v>
      </c>
      <c r="G199" s="28">
        <v>0</v>
      </c>
      <c r="H199" s="28">
        <v>0</v>
      </c>
      <c r="I199" s="28">
        <v>1</v>
      </c>
      <c r="J199" s="28">
        <v>0</v>
      </c>
      <c r="K199" s="28">
        <v>0</v>
      </c>
      <c r="L199" s="28">
        <v>1</v>
      </c>
      <c r="M199" s="28">
        <v>2</v>
      </c>
      <c r="N199" s="28">
        <v>0</v>
      </c>
      <c r="O199" s="28">
        <v>1</v>
      </c>
      <c r="P199" s="28">
        <v>0</v>
      </c>
      <c r="Q199" s="28">
        <v>0</v>
      </c>
      <c r="R199" s="28">
        <v>0</v>
      </c>
      <c r="S199" s="28">
        <v>0</v>
      </c>
      <c r="T199" s="28">
        <v>0</v>
      </c>
      <c r="U199" s="28">
        <v>0</v>
      </c>
      <c r="V199" s="28">
        <v>0</v>
      </c>
      <c r="W199" s="28">
        <v>0</v>
      </c>
      <c r="X199" s="28">
        <v>2</v>
      </c>
      <c r="Y199" s="28">
        <v>0</v>
      </c>
      <c r="Z199" s="31">
        <f t="shared" si="12"/>
        <v>7</v>
      </c>
    </row>
    <row r="200" spans="1:28" ht="25.5" customHeight="1" x14ac:dyDescent="0.25">
      <c r="A200" s="21"/>
      <c r="B200" s="26" t="s">
        <v>635</v>
      </c>
      <c r="C200" s="27" t="s">
        <v>190</v>
      </c>
      <c r="D200" s="27" t="s">
        <v>212</v>
      </c>
      <c r="E200" s="27" t="s">
        <v>673</v>
      </c>
      <c r="F200" s="28">
        <v>7.7974075999999997</v>
      </c>
      <c r="G200" s="34">
        <v>0</v>
      </c>
      <c r="H200" s="34">
        <v>0</v>
      </c>
      <c r="I200" s="34">
        <v>1</v>
      </c>
      <c r="J200" s="34">
        <v>0</v>
      </c>
      <c r="K200" s="34">
        <v>0</v>
      </c>
      <c r="L200" s="34">
        <v>1</v>
      </c>
      <c r="M200" s="34">
        <v>2</v>
      </c>
      <c r="N200" s="34">
        <v>0</v>
      </c>
      <c r="O200" s="34">
        <v>1</v>
      </c>
      <c r="P200" s="34">
        <v>0</v>
      </c>
      <c r="Q200" s="34">
        <v>0</v>
      </c>
      <c r="R200" s="34">
        <v>1</v>
      </c>
      <c r="S200" s="34">
        <v>0</v>
      </c>
      <c r="T200" s="34">
        <v>0</v>
      </c>
      <c r="U200" s="34">
        <v>0</v>
      </c>
      <c r="V200" s="34">
        <v>0</v>
      </c>
      <c r="W200" s="34">
        <v>0</v>
      </c>
      <c r="X200" s="34">
        <v>2</v>
      </c>
      <c r="Y200" s="34">
        <v>0</v>
      </c>
      <c r="Z200" s="34">
        <f t="shared" si="12"/>
        <v>8</v>
      </c>
    </row>
    <row r="201" spans="1:28" ht="25.5" customHeight="1" x14ac:dyDescent="0.25">
      <c r="A201" s="21"/>
      <c r="B201" s="26" t="s">
        <v>635</v>
      </c>
      <c r="C201" s="28" t="s">
        <v>200</v>
      </c>
      <c r="D201" s="28" t="s">
        <v>655</v>
      </c>
      <c r="E201" s="27" t="s">
        <v>656</v>
      </c>
      <c r="F201" s="28" t="s">
        <v>657</v>
      </c>
      <c r="G201" s="34">
        <v>0</v>
      </c>
      <c r="H201" s="34">
        <v>0</v>
      </c>
      <c r="I201" s="34">
        <v>1</v>
      </c>
      <c r="J201" s="34">
        <v>0</v>
      </c>
      <c r="K201" s="34">
        <v>0</v>
      </c>
      <c r="L201" s="34">
        <v>1</v>
      </c>
      <c r="M201" s="34">
        <v>1</v>
      </c>
      <c r="N201" s="34">
        <v>0</v>
      </c>
      <c r="O201" s="34">
        <v>1</v>
      </c>
      <c r="P201" s="34">
        <v>0</v>
      </c>
      <c r="Q201" s="34">
        <v>0</v>
      </c>
      <c r="R201" s="34">
        <v>1</v>
      </c>
      <c r="S201" s="34">
        <v>0</v>
      </c>
      <c r="T201" s="34">
        <v>0</v>
      </c>
      <c r="U201" s="34">
        <v>0</v>
      </c>
      <c r="V201" s="34">
        <v>0</v>
      </c>
      <c r="W201" s="34">
        <v>0</v>
      </c>
      <c r="X201" s="34">
        <v>1</v>
      </c>
      <c r="Y201" s="34">
        <v>0</v>
      </c>
      <c r="Z201" s="34">
        <f t="shared" si="12"/>
        <v>6</v>
      </c>
    </row>
    <row r="202" spans="1:28" ht="25.5" customHeight="1" x14ac:dyDescent="0.25">
      <c r="A202" s="21"/>
      <c r="B202" s="26" t="s">
        <v>635</v>
      </c>
      <c r="C202" s="28" t="s">
        <v>214</v>
      </c>
      <c r="D202" s="28" t="s">
        <v>658</v>
      </c>
      <c r="E202" s="27" t="s">
        <v>659</v>
      </c>
      <c r="F202" s="28">
        <v>782550672</v>
      </c>
      <c r="G202" s="28">
        <v>0</v>
      </c>
      <c r="H202" s="28">
        <v>0</v>
      </c>
      <c r="I202" s="28">
        <v>0</v>
      </c>
      <c r="J202" s="28">
        <v>0</v>
      </c>
      <c r="K202" s="28">
        <v>0</v>
      </c>
      <c r="L202" s="28">
        <v>0</v>
      </c>
      <c r="M202" s="28">
        <v>1</v>
      </c>
      <c r="N202" s="28">
        <v>0</v>
      </c>
      <c r="O202" s="28">
        <v>1</v>
      </c>
      <c r="P202" s="28">
        <v>0</v>
      </c>
      <c r="Q202" s="28">
        <v>0</v>
      </c>
      <c r="R202" s="28">
        <v>1</v>
      </c>
      <c r="S202" s="28">
        <v>0</v>
      </c>
      <c r="T202" s="28">
        <v>0</v>
      </c>
      <c r="U202" s="28">
        <v>0</v>
      </c>
      <c r="V202" s="28">
        <v>0</v>
      </c>
      <c r="W202" s="28">
        <v>0</v>
      </c>
      <c r="X202" s="28">
        <v>2</v>
      </c>
      <c r="Y202" s="28">
        <v>0</v>
      </c>
      <c r="Z202" s="31">
        <f t="shared" si="12"/>
        <v>5</v>
      </c>
    </row>
    <row r="203" spans="1:28" s="10" customFormat="1" ht="25.5" customHeight="1" x14ac:dyDescent="0.25">
      <c r="A203" s="22"/>
      <c r="B203" s="26" t="s">
        <v>189</v>
      </c>
      <c r="C203" s="26"/>
      <c r="D203" s="26">
        <v>30</v>
      </c>
      <c r="E203" s="26"/>
      <c r="F203" s="31"/>
      <c r="G203" s="31">
        <f>SUM(G173:G202)</f>
        <v>4</v>
      </c>
      <c r="H203" s="31">
        <f>SUM(H173:H202)</f>
        <v>5</v>
      </c>
      <c r="I203" s="31">
        <f>SUM(I173:I202)</f>
        <v>23</v>
      </c>
      <c r="J203" s="31">
        <f>SUM(J173:J202)</f>
        <v>2</v>
      </c>
      <c r="K203" s="31">
        <v>0</v>
      </c>
      <c r="L203" s="31">
        <f>SUM(L173:L202)</f>
        <v>40</v>
      </c>
      <c r="M203" s="31">
        <f>SUM(M173:M202)</f>
        <v>72</v>
      </c>
      <c r="N203" s="31">
        <v>0</v>
      </c>
      <c r="O203" s="31">
        <f t="shared" ref="O203:T203" si="13">SUM(O173:O202)</f>
        <v>24</v>
      </c>
      <c r="P203" s="31">
        <f t="shared" si="13"/>
        <v>1</v>
      </c>
      <c r="Q203" s="31">
        <f t="shared" si="13"/>
        <v>7</v>
      </c>
      <c r="R203" s="31">
        <f t="shared" si="13"/>
        <v>47</v>
      </c>
      <c r="S203" s="31">
        <f t="shared" si="13"/>
        <v>1</v>
      </c>
      <c r="T203" s="31">
        <f t="shared" si="13"/>
        <v>3</v>
      </c>
      <c r="U203" s="31">
        <v>0</v>
      </c>
      <c r="V203" s="31">
        <f>SUM(V173:V202)</f>
        <v>8</v>
      </c>
      <c r="W203" s="31">
        <f>SUM(W173:W202)</f>
        <v>3</v>
      </c>
      <c r="X203" s="31">
        <f>SUM(X173:X202)</f>
        <v>63</v>
      </c>
      <c r="Y203" s="31">
        <f>SUM(Y173:Y202)</f>
        <v>1</v>
      </c>
      <c r="Z203" s="31">
        <f t="shared" si="12"/>
        <v>304</v>
      </c>
    </row>
    <row r="204" spans="1:28" ht="25.5" customHeight="1" x14ac:dyDescent="0.25">
      <c r="A204" s="21"/>
      <c r="B204" s="26" t="s">
        <v>674</v>
      </c>
      <c r="C204" s="27" t="s">
        <v>218</v>
      </c>
      <c r="D204" s="27" t="s">
        <v>219</v>
      </c>
      <c r="E204" s="27" t="s">
        <v>675</v>
      </c>
      <c r="F204" s="28">
        <v>7.5057200000000002</v>
      </c>
      <c r="G204" s="28">
        <v>2</v>
      </c>
      <c r="H204" s="28">
        <v>3</v>
      </c>
      <c r="I204" s="28">
        <v>0</v>
      </c>
      <c r="J204" s="28">
        <v>2</v>
      </c>
      <c r="K204" s="28">
        <v>0</v>
      </c>
      <c r="L204" s="28">
        <v>4</v>
      </c>
      <c r="M204" s="28">
        <v>2</v>
      </c>
      <c r="N204" s="28">
        <v>0</v>
      </c>
      <c r="O204" s="28">
        <v>2</v>
      </c>
      <c r="P204" s="28">
        <v>0</v>
      </c>
      <c r="Q204" s="28">
        <v>0</v>
      </c>
      <c r="R204" s="28">
        <v>8</v>
      </c>
      <c r="S204" s="28">
        <v>0</v>
      </c>
      <c r="T204" s="28">
        <v>2</v>
      </c>
      <c r="U204" s="28">
        <v>0</v>
      </c>
      <c r="V204" s="28">
        <v>0</v>
      </c>
      <c r="W204" s="28">
        <v>2</v>
      </c>
      <c r="X204" s="28">
        <v>25</v>
      </c>
      <c r="Y204" s="28">
        <v>1</v>
      </c>
      <c r="Z204" s="31">
        <f t="shared" si="12"/>
        <v>53</v>
      </c>
    </row>
    <row r="205" spans="1:28" ht="25.5" customHeight="1" x14ac:dyDescent="0.25">
      <c r="A205" s="21"/>
      <c r="B205" s="26" t="s">
        <v>674</v>
      </c>
      <c r="C205" s="27" t="s">
        <v>221</v>
      </c>
      <c r="D205" s="27" t="s">
        <v>676</v>
      </c>
      <c r="E205" s="27" t="s">
        <v>677</v>
      </c>
      <c r="F205" s="28">
        <v>7.4951875000000001</v>
      </c>
      <c r="G205" s="29">
        <v>1</v>
      </c>
      <c r="H205" s="29">
        <v>1</v>
      </c>
      <c r="I205" s="29">
        <v>4</v>
      </c>
      <c r="J205" s="29">
        <v>1</v>
      </c>
      <c r="K205" s="29">
        <v>0</v>
      </c>
      <c r="L205" s="29">
        <v>3</v>
      </c>
      <c r="M205" s="29">
        <v>2</v>
      </c>
      <c r="N205" s="29">
        <v>0</v>
      </c>
      <c r="O205" s="29">
        <v>0</v>
      </c>
      <c r="P205" s="29">
        <v>0</v>
      </c>
      <c r="Q205" s="29">
        <v>1</v>
      </c>
      <c r="R205" s="29">
        <v>2</v>
      </c>
      <c r="S205" s="29">
        <v>0</v>
      </c>
      <c r="T205" s="29">
        <v>0</v>
      </c>
      <c r="U205" s="29">
        <v>0</v>
      </c>
      <c r="V205" s="29">
        <v>0</v>
      </c>
      <c r="W205" s="29">
        <v>0</v>
      </c>
      <c r="X205" s="29">
        <v>6</v>
      </c>
      <c r="Y205" s="29">
        <v>0</v>
      </c>
      <c r="Z205" s="30">
        <f t="shared" si="12"/>
        <v>21</v>
      </c>
    </row>
    <row r="206" spans="1:28" ht="25.5" customHeight="1" x14ac:dyDescent="0.25">
      <c r="A206" s="21"/>
      <c r="B206" s="26" t="s">
        <v>674</v>
      </c>
      <c r="C206" s="27" t="s">
        <v>222</v>
      </c>
      <c r="D206" s="27" t="s">
        <v>223</v>
      </c>
      <c r="E206" s="27" t="s">
        <v>678</v>
      </c>
      <c r="F206" s="28">
        <v>7.4991785000000002</v>
      </c>
      <c r="G206" s="29">
        <v>1</v>
      </c>
      <c r="H206" s="29">
        <v>2</v>
      </c>
      <c r="I206" s="29">
        <v>1</v>
      </c>
      <c r="J206" s="29">
        <v>0</v>
      </c>
      <c r="K206" s="29">
        <v>0</v>
      </c>
      <c r="L206" s="29">
        <v>1</v>
      </c>
      <c r="M206" s="29">
        <v>0</v>
      </c>
      <c r="N206" s="29">
        <v>0</v>
      </c>
      <c r="O206" s="29">
        <v>1</v>
      </c>
      <c r="P206" s="29">
        <v>0</v>
      </c>
      <c r="Q206" s="29">
        <v>0</v>
      </c>
      <c r="R206" s="29">
        <v>1</v>
      </c>
      <c r="S206" s="29">
        <v>0</v>
      </c>
      <c r="T206" s="29">
        <v>0</v>
      </c>
      <c r="U206" s="29">
        <v>0</v>
      </c>
      <c r="V206" s="29">
        <v>0</v>
      </c>
      <c r="W206" s="29">
        <v>0</v>
      </c>
      <c r="X206" s="29">
        <v>2</v>
      </c>
      <c r="Y206" s="29">
        <v>0</v>
      </c>
      <c r="Z206" s="30">
        <f t="shared" si="12"/>
        <v>9</v>
      </c>
    </row>
    <row r="207" spans="1:28" ht="25.5" customHeight="1" x14ac:dyDescent="0.25">
      <c r="A207" s="21"/>
      <c r="B207" s="26" t="s">
        <v>674</v>
      </c>
      <c r="C207" s="27" t="s">
        <v>224</v>
      </c>
      <c r="D207" s="27" t="s">
        <v>679</v>
      </c>
      <c r="E207" s="27" t="s">
        <v>680</v>
      </c>
      <c r="F207" s="28">
        <v>7.4894800999999998</v>
      </c>
      <c r="G207" s="29">
        <v>2</v>
      </c>
      <c r="H207" s="29">
        <v>2</v>
      </c>
      <c r="I207" s="29">
        <v>1</v>
      </c>
      <c r="J207" s="29">
        <v>0</v>
      </c>
      <c r="K207" s="29">
        <v>0</v>
      </c>
      <c r="L207" s="29">
        <v>1</v>
      </c>
      <c r="M207" s="29">
        <v>1</v>
      </c>
      <c r="N207" s="29">
        <v>0</v>
      </c>
      <c r="O207" s="29">
        <v>0</v>
      </c>
      <c r="P207" s="29">
        <v>0</v>
      </c>
      <c r="Q207" s="29">
        <v>0</v>
      </c>
      <c r="R207" s="29">
        <v>6</v>
      </c>
      <c r="S207" s="29">
        <v>0</v>
      </c>
      <c r="T207" s="29">
        <v>1</v>
      </c>
      <c r="U207" s="29">
        <v>0</v>
      </c>
      <c r="V207" s="29">
        <v>0</v>
      </c>
      <c r="W207" s="29">
        <v>2</v>
      </c>
      <c r="X207" s="29">
        <v>16</v>
      </c>
      <c r="Y207" s="29">
        <v>1</v>
      </c>
      <c r="Z207" s="31">
        <f t="shared" si="12"/>
        <v>33</v>
      </c>
    </row>
    <row r="208" spans="1:28" ht="25.5" customHeight="1" x14ac:dyDescent="0.25">
      <c r="A208" s="21"/>
      <c r="B208" s="26" t="s">
        <v>674</v>
      </c>
      <c r="C208" s="27" t="s">
        <v>225</v>
      </c>
      <c r="D208" s="27" t="s">
        <v>226</v>
      </c>
      <c r="E208" s="27" t="s">
        <v>681</v>
      </c>
      <c r="F208" s="28">
        <v>7.4988856999999998</v>
      </c>
      <c r="G208" s="29">
        <v>0</v>
      </c>
      <c r="H208" s="29">
        <v>0</v>
      </c>
      <c r="I208" s="29">
        <v>0</v>
      </c>
      <c r="J208" s="29">
        <v>0</v>
      </c>
      <c r="K208" s="29">
        <v>0</v>
      </c>
      <c r="L208" s="29">
        <v>2</v>
      </c>
      <c r="M208" s="29">
        <v>0</v>
      </c>
      <c r="N208" s="29">
        <v>0</v>
      </c>
      <c r="O208" s="29">
        <v>0</v>
      </c>
      <c r="P208" s="29">
        <v>0</v>
      </c>
      <c r="Q208" s="29">
        <v>0</v>
      </c>
      <c r="R208" s="29">
        <v>2</v>
      </c>
      <c r="S208" s="29">
        <v>0</v>
      </c>
      <c r="T208" s="29">
        <v>0</v>
      </c>
      <c r="U208" s="29">
        <v>0</v>
      </c>
      <c r="V208" s="29">
        <v>0</v>
      </c>
      <c r="W208" s="29">
        <v>0</v>
      </c>
      <c r="X208" s="29">
        <v>1</v>
      </c>
      <c r="Y208" s="29">
        <v>0</v>
      </c>
      <c r="Z208" s="30">
        <f t="shared" si="12"/>
        <v>5</v>
      </c>
    </row>
    <row r="209" spans="1:28" ht="25.5" customHeight="1" x14ac:dyDescent="0.25">
      <c r="A209" s="21"/>
      <c r="B209" s="26" t="s">
        <v>674</v>
      </c>
      <c r="C209" s="27" t="s">
        <v>228</v>
      </c>
      <c r="D209" s="27" t="s">
        <v>682</v>
      </c>
      <c r="E209" s="27" t="s">
        <v>683</v>
      </c>
      <c r="F209" s="28">
        <v>7.4896710000000004</v>
      </c>
      <c r="G209" s="29">
        <v>1</v>
      </c>
      <c r="H209" s="29">
        <v>2</v>
      </c>
      <c r="I209" s="29">
        <v>1</v>
      </c>
      <c r="J209" s="29">
        <v>1</v>
      </c>
      <c r="K209" s="29">
        <v>0</v>
      </c>
      <c r="L209" s="29">
        <v>1</v>
      </c>
      <c r="M209" s="29">
        <v>1</v>
      </c>
      <c r="N209" s="29">
        <v>0</v>
      </c>
      <c r="O209" s="29">
        <v>0</v>
      </c>
      <c r="P209" s="29">
        <v>0</v>
      </c>
      <c r="Q209" s="29">
        <v>0</v>
      </c>
      <c r="R209" s="29">
        <v>1</v>
      </c>
      <c r="S209" s="29">
        <v>0</v>
      </c>
      <c r="T209" s="29">
        <v>0</v>
      </c>
      <c r="U209" s="29">
        <v>0</v>
      </c>
      <c r="V209" s="29">
        <v>0</v>
      </c>
      <c r="W209" s="29">
        <v>0</v>
      </c>
      <c r="X209" s="29">
        <v>3</v>
      </c>
      <c r="Y209" s="29">
        <v>0</v>
      </c>
      <c r="Z209" s="30">
        <f t="shared" si="12"/>
        <v>11</v>
      </c>
    </row>
    <row r="210" spans="1:28" ht="25.5" customHeight="1" x14ac:dyDescent="0.25">
      <c r="A210" s="21"/>
      <c r="B210" s="26" t="s">
        <v>674</v>
      </c>
      <c r="C210" s="27" t="s">
        <v>229</v>
      </c>
      <c r="D210" s="27" t="s">
        <v>230</v>
      </c>
      <c r="E210" s="27" t="s">
        <v>684</v>
      </c>
      <c r="F210" s="28">
        <v>7.4944132999999997</v>
      </c>
      <c r="G210" s="29">
        <v>2</v>
      </c>
      <c r="H210" s="29">
        <v>0</v>
      </c>
      <c r="I210" s="29">
        <v>2</v>
      </c>
      <c r="J210" s="29">
        <v>1</v>
      </c>
      <c r="K210" s="29">
        <v>0</v>
      </c>
      <c r="L210" s="29">
        <v>2</v>
      </c>
      <c r="M210" s="29">
        <v>2</v>
      </c>
      <c r="N210" s="29">
        <v>1</v>
      </c>
      <c r="O210" s="29">
        <v>2</v>
      </c>
      <c r="P210" s="29">
        <v>0</v>
      </c>
      <c r="Q210" s="29">
        <v>0</v>
      </c>
      <c r="R210" s="29">
        <v>5</v>
      </c>
      <c r="S210" s="29">
        <v>0</v>
      </c>
      <c r="T210" s="29">
        <v>1</v>
      </c>
      <c r="U210" s="29">
        <v>0</v>
      </c>
      <c r="V210" s="29">
        <v>0</v>
      </c>
      <c r="W210" s="29">
        <v>1</v>
      </c>
      <c r="X210" s="29">
        <v>6</v>
      </c>
      <c r="Y210" s="29">
        <v>0</v>
      </c>
      <c r="Z210" s="30">
        <f t="shared" si="12"/>
        <v>25</v>
      </c>
    </row>
    <row r="211" spans="1:28" ht="25.5" customHeight="1" x14ac:dyDescent="0.25">
      <c r="A211" s="21"/>
      <c r="B211" s="26" t="s">
        <v>674</v>
      </c>
      <c r="C211" s="27" t="s">
        <v>231</v>
      </c>
      <c r="D211" s="27" t="s">
        <v>41</v>
      </c>
      <c r="E211" s="27" t="s">
        <v>685</v>
      </c>
      <c r="F211" s="28">
        <v>7.4843973999999998</v>
      </c>
      <c r="G211" s="29">
        <v>0</v>
      </c>
      <c r="H211" s="29">
        <v>1</v>
      </c>
      <c r="I211" s="29">
        <v>3</v>
      </c>
      <c r="J211" s="29">
        <v>1</v>
      </c>
      <c r="K211" s="29">
        <v>0</v>
      </c>
      <c r="L211" s="29">
        <v>3</v>
      </c>
      <c r="M211" s="29">
        <v>1</v>
      </c>
      <c r="N211" s="29">
        <v>0</v>
      </c>
      <c r="O211" s="29">
        <v>0</v>
      </c>
      <c r="P211" s="29">
        <v>0</v>
      </c>
      <c r="Q211" s="29">
        <v>0</v>
      </c>
      <c r="R211" s="29">
        <v>2</v>
      </c>
      <c r="S211" s="29">
        <v>0</v>
      </c>
      <c r="T211" s="29">
        <v>1</v>
      </c>
      <c r="U211" s="29">
        <v>0</v>
      </c>
      <c r="V211" s="29">
        <v>1</v>
      </c>
      <c r="W211" s="29">
        <v>0</v>
      </c>
      <c r="X211" s="29">
        <v>8</v>
      </c>
      <c r="Y211" s="29">
        <v>0</v>
      </c>
      <c r="Z211" s="30">
        <f t="shared" si="12"/>
        <v>21</v>
      </c>
    </row>
    <row r="212" spans="1:28" ht="25.5" customHeight="1" x14ac:dyDescent="0.25">
      <c r="A212" s="21"/>
      <c r="B212" s="26" t="s">
        <v>674</v>
      </c>
      <c r="C212" s="27" t="s">
        <v>232</v>
      </c>
      <c r="D212" s="27" t="s">
        <v>686</v>
      </c>
      <c r="E212" s="27" t="s">
        <v>687</v>
      </c>
      <c r="F212" s="28">
        <v>7.5005046999999996</v>
      </c>
      <c r="G212" s="29">
        <v>1</v>
      </c>
      <c r="H212" s="29">
        <v>0</v>
      </c>
      <c r="I212" s="29">
        <v>2</v>
      </c>
      <c r="J212" s="29">
        <v>0</v>
      </c>
      <c r="K212" s="29">
        <v>0</v>
      </c>
      <c r="L212" s="29">
        <v>2</v>
      </c>
      <c r="M212" s="29">
        <v>1</v>
      </c>
      <c r="N212" s="29">
        <v>0</v>
      </c>
      <c r="O212" s="29">
        <v>0</v>
      </c>
      <c r="P212" s="29">
        <v>0</v>
      </c>
      <c r="Q212" s="29">
        <v>0</v>
      </c>
      <c r="R212" s="29">
        <v>2</v>
      </c>
      <c r="S212" s="29">
        <v>0</v>
      </c>
      <c r="T212" s="29">
        <v>0</v>
      </c>
      <c r="U212" s="29">
        <v>0</v>
      </c>
      <c r="V212" s="29">
        <v>0</v>
      </c>
      <c r="W212" s="29">
        <v>0</v>
      </c>
      <c r="X212" s="29">
        <v>2</v>
      </c>
      <c r="Y212" s="29">
        <v>1</v>
      </c>
      <c r="Z212" s="30">
        <f t="shared" si="12"/>
        <v>11</v>
      </c>
    </row>
    <row r="213" spans="1:28" ht="25.5" customHeight="1" x14ac:dyDescent="0.25">
      <c r="A213" s="22"/>
      <c r="B213" s="26" t="s">
        <v>674</v>
      </c>
      <c r="C213" s="27" t="s">
        <v>234</v>
      </c>
      <c r="D213" s="27" t="s">
        <v>235</v>
      </c>
      <c r="E213" s="27" t="s">
        <v>688</v>
      </c>
      <c r="F213" s="28">
        <v>7.4901223999999997</v>
      </c>
      <c r="G213" s="29">
        <v>1</v>
      </c>
      <c r="H213" s="29">
        <v>0</v>
      </c>
      <c r="I213" s="29">
        <v>0</v>
      </c>
      <c r="J213" s="29">
        <v>1</v>
      </c>
      <c r="K213" s="29">
        <v>0</v>
      </c>
      <c r="L213" s="29">
        <v>1</v>
      </c>
      <c r="M213" s="29">
        <v>1</v>
      </c>
      <c r="N213" s="29">
        <v>0</v>
      </c>
      <c r="O213" s="29">
        <v>0</v>
      </c>
      <c r="P213" s="29">
        <v>0</v>
      </c>
      <c r="Q213" s="29">
        <v>0</v>
      </c>
      <c r="R213" s="29">
        <v>3</v>
      </c>
      <c r="S213" s="29">
        <v>0</v>
      </c>
      <c r="T213" s="29">
        <v>0</v>
      </c>
      <c r="U213" s="29">
        <v>0</v>
      </c>
      <c r="V213" s="29">
        <v>0</v>
      </c>
      <c r="W213" s="29">
        <v>0</v>
      </c>
      <c r="X213" s="29">
        <v>2</v>
      </c>
      <c r="Y213" s="29">
        <v>0</v>
      </c>
      <c r="Z213" s="31">
        <f t="shared" si="12"/>
        <v>9</v>
      </c>
      <c r="AA213" s="10"/>
      <c r="AB213" s="10"/>
    </row>
    <row r="214" spans="1:28" ht="25.5" customHeight="1" x14ac:dyDescent="0.25">
      <c r="A214" s="21"/>
      <c r="B214" s="26" t="s">
        <v>674</v>
      </c>
      <c r="C214" s="27" t="s">
        <v>236</v>
      </c>
      <c r="D214" s="27" t="s">
        <v>689</v>
      </c>
      <c r="E214" s="27" t="s">
        <v>690</v>
      </c>
      <c r="F214" s="28">
        <v>7.4907120999999997</v>
      </c>
      <c r="G214" s="28">
        <v>1</v>
      </c>
      <c r="H214" s="28">
        <v>0</v>
      </c>
      <c r="I214" s="28">
        <v>0</v>
      </c>
      <c r="J214" s="28">
        <v>0</v>
      </c>
      <c r="K214" s="28">
        <v>0</v>
      </c>
      <c r="L214" s="28">
        <v>1</v>
      </c>
      <c r="M214" s="28">
        <v>1</v>
      </c>
      <c r="N214" s="28">
        <v>0</v>
      </c>
      <c r="O214" s="28">
        <v>0</v>
      </c>
      <c r="P214" s="28">
        <v>0</v>
      </c>
      <c r="Q214" s="28">
        <v>0</v>
      </c>
      <c r="R214" s="28">
        <v>1</v>
      </c>
      <c r="S214" s="28">
        <v>0</v>
      </c>
      <c r="T214" s="28">
        <v>0</v>
      </c>
      <c r="U214" s="28">
        <v>0</v>
      </c>
      <c r="V214" s="28">
        <v>0</v>
      </c>
      <c r="W214" s="28">
        <v>0</v>
      </c>
      <c r="X214" s="28">
        <v>3</v>
      </c>
      <c r="Y214" s="28">
        <v>0</v>
      </c>
      <c r="Z214" s="31">
        <f t="shared" si="12"/>
        <v>7</v>
      </c>
    </row>
    <row r="215" spans="1:28" ht="25.5" customHeight="1" x14ac:dyDescent="0.25">
      <c r="A215" s="21"/>
      <c r="B215" s="26" t="s">
        <v>674</v>
      </c>
      <c r="C215" s="27" t="s">
        <v>218</v>
      </c>
      <c r="D215" s="27" t="s">
        <v>220</v>
      </c>
      <c r="E215" s="27" t="s">
        <v>691</v>
      </c>
      <c r="F215" s="28">
        <v>7.5053564000000001</v>
      </c>
      <c r="G215" s="29">
        <v>1</v>
      </c>
      <c r="H215" s="29">
        <v>2</v>
      </c>
      <c r="I215" s="29">
        <v>3</v>
      </c>
      <c r="J215" s="29">
        <v>0</v>
      </c>
      <c r="K215" s="29">
        <v>0</v>
      </c>
      <c r="L215" s="29">
        <v>3</v>
      </c>
      <c r="M215" s="29">
        <v>1</v>
      </c>
      <c r="N215" s="29">
        <v>0</v>
      </c>
      <c r="O215" s="29">
        <v>0</v>
      </c>
      <c r="P215" s="29">
        <v>0</v>
      </c>
      <c r="Q215" s="29">
        <v>0</v>
      </c>
      <c r="R215" s="29">
        <v>3</v>
      </c>
      <c r="S215" s="29">
        <v>0</v>
      </c>
      <c r="T215" s="29">
        <v>0</v>
      </c>
      <c r="U215" s="29">
        <v>0</v>
      </c>
      <c r="V215" s="29">
        <v>0</v>
      </c>
      <c r="W215" s="29">
        <v>0</v>
      </c>
      <c r="X215" s="29">
        <v>12</v>
      </c>
      <c r="Y215" s="29">
        <v>0</v>
      </c>
      <c r="Z215" s="30">
        <f t="shared" si="12"/>
        <v>25</v>
      </c>
    </row>
    <row r="216" spans="1:28" ht="25.5" customHeight="1" x14ac:dyDescent="0.25">
      <c r="A216" s="21"/>
      <c r="B216" s="26" t="s">
        <v>674</v>
      </c>
      <c r="C216" s="27" t="s">
        <v>228</v>
      </c>
      <c r="D216" s="27" t="s">
        <v>692</v>
      </c>
      <c r="E216" s="27" t="s">
        <v>693</v>
      </c>
      <c r="F216" s="28">
        <v>7.4951796000000002</v>
      </c>
      <c r="G216" s="28">
        <v>0</v>
      </c>
      <c r="H216" s="28">
        <v>0</v>
      </c>
      <c r="I216" s="28">
        <v>1</v>
      </c>
      <c r="J216" s="28">
        <v>0</v>
      </c>
      <c r="K216" s="28">
        <v>0</v>
      </c>
      <c r="L216" s="28">
        <v>1</v>
      </c>
      <c r="M216" s="28">
        <v>1</v>
      </c>
      <c r="N216" s="28">
        <v>0</v>
      </c>
      <c r="O216" s="28">
        <v>0</v>
      </c>
      <c r="P216" s="28">
        <v>0</v>
      </c>
      <c r="Q216" s="28">
        <v>0</v>
      </c>
      <c r="R216" s="28">
        <v>2</v>
      </c>
      <c r="S216" s="28">
        <v>0</v>
      </c>
      <c r="T216" s="28">
        <v>0</v>
      </c>
      <c r="U216" s="28">
        <v>0</v>
      </c>
      <c r="V216" s="28">
        <v>0</v>
      </c>
      <c r="W216" s="28">
        <v>0</v>
      </c>
      <c r="X216" s="28">
        <v>2</v>
      </c>
      <c r="Y216" s="28">
        <v>0</v>
      </c>
      <c r="Z216" s="31">
        <f t="shared" si="12"/>
        <v>7</v>
      </c>
    </row>
    <row r="217" spans="1:28" ht="25.5" customHeight="1" x14ac:dyDescent="0.25">
      <c r="A217" s="21"/>
      <c r="B217" s="26" t="s">
        <v>674</v>
      </c>
      <c r="C217" s="27" t="s">
        <v>224</v>
      </c>
      <c r="D217" s="27" t="s">
        <v>694</v>
      </c>
      <c r="E217" s="27" t="s">
        <v>695</v>
      </c>
      <c r="F217" s="28">
        <v>7.4856543000000002</v>
      </c>
      <c r="G217" s="29">
        <v>1</v>
      </c>
      <c r="H217" s="29">
        <v>1</v>
      </c>
      <c r="I217" s="29">
        <v>1</v>
      </c>
      <c r="J217" s="29">
        <v>0</v>
      </c>
      <c r="K217" s="29">
        <v>0</v>
      </c>
      <c r="L217" s="29">
        <v>2</v>
      </c>
      <c r="M217" s="29">
        <v>0</v>
      </c>
      <c r="N217" s="29">
        <v>0</v>
      </c>
      <c r="O217" s="29">
        <v>0</v>
      </c>
      <c r="P217" s="29">
        <v>0</v>
      </c>
      <c r="Q217" s="29">
        <v>2</v>
      </c>
      <c r="R217" s="29">
        <v>4</v>
      </c>
      <c r="S217" s="29">
        <v>0</v>
      </c>
      <c r="T217" s="29">
        <v>0</v>
      </c>
      <c r="U217" s="29">
        <v>0</v>
      </c>
      <c r="V217" s="29">
        <v>0</v>
      </c>
      <c r="W217" s="29">
        <v>0</v>
      </c>
      <c r="X217" s="29">
        <v>4</v>
      </c>
      <c r="Y217" s="29">
        <v>0</v>
      </c>
      <c r="Z217" s="30">
        <f t="shared" si="12"/>
        <v>15</v>
      </c>
      <c r="AA217" s="9"/>
    </row>
    <row r="218" spans="1:28" ht="25.5" customHeight="1" x14ac:dyDescent="0.25">
      <c r="A218" s="21"/>
      <c r="B218" s="26" t="s">
        <v>674</v>
      </c>
      <c r="C218" s="27" t="s">
        <v>218</v>
      </c>
      <c r="D218" s="27" t="s">
        <v>696</v>
      </c>
      <c r="E218" s="27" t="s">
        <v>697</v>
      </c>
      <c r="F218" s="28">
        <v>7.5197421999999996</v>
      </c>
      <c r="G218" s="29">
        <v>1</v>
      </c>
      <c r="H218" s="29">
        <v>1</v>
      </c>
      <c r="I218" s="29">
        <v>1</v>
      </c>
      <c r="J218" s="29">
        <v>0</v>
      </c>
      <c r="K218" s="29">
        <v>0</v>
      </c>
      <c r="L218" s="29">
        <v>1</v>
      </c>
      <c r="M218" s="29">
        <v>1</v>
      </c>
      <c r="N218" s="29">
        <v>0</v>
      </c>
      <c r="O218" s="29">
        <v>0</v>
      </c>
      <c r="P218" s="29">
        <v>0</v>
      </c>
      <c r="Q218" s="29">
        <v>2</v>
      </c>
      <c r="R218" s="29">
        <v>3</v>
      </c>
      <c r="S218" s="29">
        <v>0</v>
      </c>
      <c r="T218" s="29">
        <v>0</v>
      </c>
      <c r="U218" s="29">
        <v>0</v>
      </c>
      <c r="V218" s="29">
        <v>0</v>
      </c>
      <c r="W218" s="29">
        <v>0</v>
      </c>
      <c r="X218" s="29">
        <v>2</v>
      </c>
      <c r="Y218" s="29">
        <v>0</v>
      </c>
      <c r="Z218" s="31">
        <f t="shared" si="12"/>
        <v>12</v>
      </c>
    </row>
    <row r="219" spans="1:28" ht="25.5" customHeight="1" x14ac:dyDescent="0.25">
      <c r="A219" s="21"/>
      <c r="B219" s="26" t="s">
        <v>674</v>
      </c>
      <c r="C219" s="27" t="s">
        <v>218</v>
      </c>
      <c r="D219" s="27" t="s">
        <v>698</v>
      </c>
      <c r="E219" s="27" t="s">
        <v>699</v>
      </c>
      <c r="F219" s="28">
        <v>7.5154068000000001</v>
      </c>
      <c r="G219" s="29">
        <v>1</v>
      </c>
      <c r="H219" s="29">
        <v>1</v>
      </c>
      <c r="I219" s="29">
        <v>1</v>
      </c>
      <c r="J219" s="29">
        <v>0</v>
      </c>
      <c r="K219" s="29">
        <v>0</v>
      </c>
      <c r="L219" s="29">
        <v>2</v>
      </c>
      <c r="M219" s="29">
        <v>0</v>
      </c>
      <c r="N219" s="29">
        <v>0</v>
      </c>
      <c r="O219" s="29">
        <v>0</v>
      </c>
      <c r="P219" s="29">
        <v>0</v>
      </c>
      <c r="Q219" s="29">
        <v>1</v>
      </c>
      <c r="R219" s="29">
        <v>1</v>
      </c>
      <c r="S219" s="29">
        <v>0</v>
      </c>
      <c r="T219" s="29">
        <v>0</v>
      </c>
      <c r="U219" s="29">
        <v>0</v>
      </c>
      <c r="V219" s="29">
        <v>1</v>
      </c>
      <c r="W219" s="29">
        <v>0</v>
      </c>
      <c r="X219" s="29">
        <v>3</v>
      </c>
      <c r="Y219" s="29">
        <v>0</v>
      </c>
      <c r="Z219" s="30">
        <f t="shared" si="12"/>
        <v>11</v>
      </c>
    </row>
    <row r="220" spans="1:28" s="10" customFormat="1" ht="25.5" customHeight="1" x14ac:dyDescent="0.25">
      <c r="A220" s="21"/>
      <c r="B220" s="26" t="s">
        <v>674</v>
      </c>
      <c r="C220" s="27" t="s">
        <v>231</v>
      </c>
      <c r="D220" s="27" t="s">
        <v>700</v>
      </c>
      <c r="E220" s="27" t="s">
        <v>701</v>
      </c>
      <c r="F220" s="28">
        <v>7.4747339999999998</v>
      </c>
      <c r="G220" s="28">
        <v>1</v>
      </c>
      <c r="H220" s="28">
        <v>0</v>
      </c>
      <c r="I220" s="28">
        <v>2</v>
      </c>
      <c r="J220" s="28">
        <v>0</v>
      </c>
      <c r="K220" s="28">
        <v>0</v>
      </c>
      <c r="L220" s="28">
        <v>2</v>
      </c>
      <c r="M220" s="28">
        <v>0</v>
      </c>
      <c r="N220" s="28">
        <v>0</v>
      </c>
      <c r="O220" s="28">
        <v>0</v>
      </c>
      <c r="P220" s="28">
        <v>0</v>
      </c>
      <c r="Q220" s="28">
        <v>0</v>
      </c>
      <c r="R220" s="28">
        <v>3</v>
      </c>
      <c r="S220" s="28">
        <v>0</v>
      </c>
      <c r="T220" s="28">
        <v>0</v>
      </c>
      <c r="U220" s="28">
        <v>0</v>
      </c>
      <c r="V220" s="28">
        <v>0</v>
      </c>
      <c r="W220" s="28">
        <v>0</v>
      </c>
      <c r="X220" s="28">
        <v>3</v>
      </c>
      <c r="Y220" s="28">
        <v>0</v>
      </c>
      <c r="Z220" s="31">
        <f t="shared" si="12"/>
        <v>11</v>
      </c>
      <c r="AA220" s="7"/>
      <c r="AB220" s="7"/>
    </row>
    <row r="221" spans="1:28" ht="25.5" customHeight="1" x14ac:dyDescent="0.25">
      <c r="A221" s="21"/>
      <c r="B221" s="26" t="s">
        <v>674</v>
      </c>
      <c r="C221" s="27" t="s">
        <v>218</v>
      </c>
      <c r="D221" s="27" t="s">
        <v>233</v>
      </c>
      <c r="E221" s="27" t="s">
        <v>702</v>
      </c>
      <c r="F221" s="28">
        <v>7.5522317000000001</v>
      </c>
      <c r="G221" s="29">
        <v>0</v>
      </c>
      <c r="H221" s="29">
        <v>0</v>
      </c>
      <c r="I221" s="29">
        <v>1</v>
      </c>
      <c r="J221" s="29">
        <v>0</v>
      </c>
      <c r="K221" s="29">
        <v>0</v>
      </c>
      <c r="L221" s="29">
        <v>1</v>
      </c>
      <c r="M221" s="29">
        <v>0</v>
      </c>
      <c r="N221" s="29">
        <v>0</v>
      </c>
      <c r="O221" s="29">
        <v>0</v>
      </c>
      <c r="P221" s="29">
        <v>1</v>
      </c>
      <c r="Q221" s="29">
        <v>0</v>
      </c>
      <c r="R221" s="29">
        <v>3</v>
      </c>
      <c r="S221" s="29">
        <v>0</v>
      </c>
      <c r="T221" s="29">
        <v>0</v>
      </c>
      <c r="U221" s="29">
        <v>0</v>
      </c>
      <c r="V221" s="29">
        <v>0</v>
      </c>
      <c r="W221" s="29">
        <v>1</v>
      </c>
      <c r="X221" s="29">
        <v>3</v>
      </c>
      <c r="Y221" s="29">
        <v>0</v>
      </c>
      <c r="Z221" s="31">
        <f t="shared" si="12"/>
        <v>10</v>
      </c>
    </row>
    <row r="222" spans="1:28" ht="25.5" customHeight="1" x14ac:dyDescent="0.25">
      <c r="A222" s="21"/>
      <c r="B222" s="26" t="s">
        <v>674</v>
      </c>
      <c r="C222" s="28" t="s">
        <v>228</v>
      </c>
      <c r="D222" s="28" t="s">
        <v>215</v>
      </c>
      <c r="E222" s="27" t="s">
        <v>703</v>
      </c>
      <c r="F222" s="28">
        <v>7.4896710000000004</v>
      </c>
      <c r="G222" s="46">
        <v>0</v>
      </c>
      <c r="H222" s="46">
        <v>0</v>
      </c>
      <c r="I222" s="46">
        <v>1</v>
      </c>
      <c r="J222" s="46">
        <v>0</v>
      </c>
      <c r="K222" s="46">
        <v>0</v>
      </c>
      <c r="L222" s="46">
        <v>1</v>
      </c>
      <c r="M222" s="46">
        <v>0</v>
      </c>
      <c r="N222" s="46">
        <v>0</v>
      </c>
      <c r="O222" s="46">
        <v>0</v>
      </c>
      <c r="P222" s="46">
        <v>0</v>
      </c>
      <c r="Q222" s="46">
        <v>0</v>
      </c>
      <c r="R222" s="46">
        <v>0</v>
      </c>
      <c r="S222" s="46">
        <v>0</v>
      </c>
      <c r="T222" s="46">
        <v>0</v>
      </c>
      <c r="U222" s="46">
        <v>0</v>
      </c>
      <c r="V222" s="46">
        <v>0</v>
      </c>
      <c r="W222" s="46">
        <v>0</v>
      </c>
      <c r="X222" s="46">
        <v>1</v>
      </c>
      <c r="Y222" s="46">
        <v>0</v>
      </c>
      <c r="Z222" s="44">
        <f t="shared" si="12"/>
        <v>3</v>
      </c>
    </row>
    <row r="223" spans="1:28" s="10" customFormat="1" ht="25.5" customHeight="1" x14ac:dyDescent="0.25">
      <c r="A223" s="22"/>
      <c r="B223" s="47" t="s">
        <v>217</v>
      </c>
      <c r="C223" s="47"/>
      <c r="D223" s="47">
        <v>19</v>
      </c>
      <c r="E223" s="47"/>
      <c r="F223" s="44"/>
      <c r="G223" s="44">
        <f>SUM(G204:G222)</f>
        <v>17</v>
      </c>
      <c r="H223" s="44">
        <f>SUM(H204:H222)</f>
        <v>16</v>
      </c>
      <c r="I223" s="44">
        <f>SUM(I204:I222)</f>
        <v>25</v>
      </c>
      <c r="J223" s="44">
        <f>SUM(J204:J222)</f>
        <v>7</v>
      </c>
      <c r="K223" s="44">
        <v>0</v>
      </c>
      <c r="L223" s="44">
        <f>SUM(L204:L222)</f>
        <v>34</v>
      </c>
      <c r="M223" s="44">
        <f>SUM(M204:M222)</f>
        <v>15</v>
      </c>
      <c r="N223" s="44">
        <f t="shared" ref="N223" si="14">SUM(N204:N221)</f>
        <v>1</v>
      </c>
      <c r="O223" s="44">
        <f>SUM(O204:O222)</f>
        <v>5</v>
      </c>
      <c r="P223" s="44">
        <f>SUM(P204:P222)</f>
        <v>1</v>
      </c>
      <c r="Q223" s="44">
        <f>SUM(Q204:Q222)</f>
        <v>6</v>
      </c>
      <c r="R223" s="44">
        <f>SUM(R204:R222)</f>
        <v>52</v>
      </c>
      <c r="S223" s="44">
        <v>0</v>
      </c>
      <c r="T223" s="44">
        <f>SUM(T204:T222)</f>
        <v>5</v>
      </c>
      <c r="U223" s="44">
        <v>0</v>
      </c>
      <c r="V223" s="44">
        <f>SUM(V204:V222)</f>
        <v>2</v>
      </c>
      <c r="W223" s="44">
        <f>SUM(W204:W222)</f>
        <v>6</v>
      </c>
      <c r="X223" s="44">
        <f>SUM(X204:X222)</f>
        <v>104</v>
      </c>
      <c r="Y223" s="44">
        <f>SUM(Y204:Y222)</f>
        <v>3</v>
      </c>
      <c r="Z223" s="44">
        <f t="shared" si="12"/>
        <v>299</v>
      </c>
    </row>
    <row r="224" spans="1:28" ht="25.5" customHeight="1" x14ac:dyDescent="0.25">
      <c r="A224" s="21"/>
      <c r="B224" s="26" t="s">
        <v>704</v>
      </c>
      <c r="C224" s="27" t="s">
        <v>239</v>
      </c>
      <c r="D224" s="27" t="s">
        <v>240</v>
      </c>
      <c r="E224" s="27" t="s">
        <v>705</v>
      </c>
      <c r="F224" s="28">
        <v>7.7407332999999996</v>
      </c>
      <c r="G224" s="29">
        <v>0</v>
      </c>
      <c r="H224" s="29">
        <v>0</v>
      </c>
      <c r="I224" s="29">
        <v>1</v>
      </c>
      <c r="J224" s="29">
        <v>0</v>
      </c>
      <c r="K224" s="29">
        <v>1</v>
      </c>
      <c r="L224" s="29">
        <v>1</v>
      </c>
      <c r="M224" s="29">
        <v>2</v>
      </c>
      <c r="N224" s="29">
        <v>0</v>
      </c>
      <c r="O224" s="29">
        <v>0</v>
      </c>
      <c r="P224" s="29">
        <v>0</v>
      </c>
      <c r="Q224" s="29">
        <v>0</v>
      </c>
      <c r="R224" s="29">
        <v>2</v>
      </c>
      <c r="S224" s="29">
        <v>0</v>
      </c>
      <c r="T224" s="29">
        <v>0</v>
      </c>
      <c r="U224" s="21">
        <v>0</v>
      </c>
      <c r="V224" s="29">
        <v>0</v>
      </c>
      <c r="W224" s="21">
        <v>0</v>
      </c>
      <c r="X224" s="29">
        <v>1</v>
      </c>
      <c r="Y224" s="21">
        <v>0</v>
      </c>
      <c r="Z224" s="31">
        <f t="shared" si="12"/>
        <v>8</v>
      </c>
    </row>
    <row r="225" spans="1:26" ht="25.5" customHeight="1" x14ac:dyDescent="0.25">
      <c r="A225" s="21"/>
      <c r="B225" s="26" t="s">
        <v>704</v>
      </c>
      <c r="C225" s="27" t="s">
        <v>241</v>
      </c>
      <c r="D225" s="27" t="s">
        <v>706</v>
      </c>
      <c r="E225" s="27" t="s">
        <v>707</v>
      </c>
      <c r="F225" s="28">
        <v>7.8238741999999997</v>
      </c>
      <c r="G225" s="29">
        <v>0</v>
      </c>
      <c r="H225" s="29">
        <v>0</v>
      </c>
      <c r="I225" s="29">
        <v>0</v>
      </c>
      <c r="J225" s="29">
        <v>0</v>
      </c>
      <c r="K225" s="29">
        <v>0</v>
      </c>
      <c r="L225" s="29">
        <v>1</v>
      </c>
      <c r="M225" s="29">
        <v>2</v>
      </c>
      <c r="N225" s="29">
        <v>0</v>
      </c>
      <c r="O225" s="29">
        <v>0</v>
      </c>
      <c r="P225" s="29">
        <v>0</v>
      </c>
      <c r="Q225" s="29">
        <v>0</v>
      </c>
      <c r="R225" s="29">
        <v>1</v>
      </c>
      <c r="S225" s="29">
        <v>0</v>
      </c>
      <c r="T225" s="29">
        <v>0</v>
      </c>
      <c r="U225" s="21">
        <v>0</v>
      </c>
      <c r="V225" s="29">
        <v>1</v>
      </c>
      <c r="W225" s="21">
        <v>0</v>
      </c>
      <c r="X225" s="29">
        <v>1</v>
      </c>
      <c r="Y225" s="21">
        <v>0</v>
      </c>
      <c r="Z225" s="31">
        <f t="shared" si="12"/>
        <v>6</v>
      </c>
    </row>
    <row r="226" spans="1:26" ht="25.5" customHeight="1" x14ac:dyDescent="0.25">
      <c r="A226" s="21"/>
      <c r="B226" s="26" t="s">
        <v>704</v>
      </c>
      <c r="C226" s="27" t="s">
        <v>242</v>
      </c>
      <c r="D226" s="27" t="s">
        <v>708</v>
      </c>
      <c r="E226" s="27" t="s">
        <v>709</v>
      </c>
      <c r="F226" s="28">
        <v>7.7885669999999996</v>
      </c>
      <c r="G226" s="29">
        <v>0</v>
      </c>
      <c r="H226" s="29">
        <v>0</v>
      </c>
      <c r="I226" s="29">
        <v>0</v>
      </c>
      <c r="J226" s="29">
        <v>0</v>
      </c>
      <c r="K226" s="29">
        <v>0</v>
      </c>
      <c r="L226" s="29">
        <v>1</v>
      </c>
      <c r="M226" s="29">
        <v>1</v>
      </c>
      <c r="N226" s="29">
        <v>0</v>
      </c>
      <c r="O226" s="29">
        <v>0</v>
      </c>
      <c r="P226" s="29">
        <v>0</v>
      </c>
      <c r="Q226" s="29">
        <v>0</v>
      </c>
      <c r="R226" s="29">
        <v>1</v>
      </c>
      <c r="S226" s="29">
        <v>0</v>
      </c>
      <c r="T226" s="29">
        <v>0</v>
      </c>
      <c r="U226" s="21">
        <v>0</v>
      </c>
      <c r="V226" s="29">
        <v>1</v>
      </c>
      <c r="W226" s="21">
        <v>0</v>
      </c>
      <c r="X226" s="29">
        <v>3</v>
      </c>
      <c r="Y226" s="21">
        <v>0</v>
      </c>
      <c r="Z226" s="31">
        <f t="shared" si="12"/>
        <v>7</v>
      </c>
    </row>
    <row r="227" spans="1:26" ht="25.5" customHeight="1" x14ac:dyDescent="0.25">
      <c r="A227" s="21"/>
      <c r="B227" s="26" t="s">
        <v>704</v>
      </c>
      <c r="C227" s="27" t="s">
        <v>241</v>
      </c>
      <c r="D227" s="27" t="s">
        <v>243</v>
      </c>
      <c r="E227" s="27" t="s">
        <v>710</v>
      </c>
      <c r="F227" s="28">
        <v>7.8206581000000002</v>
      </c>
      <c r="G227" s="29">
        <v>0</v>
      </c>
      <c r="H227" s="29">
        <v>1</v>
      </c>
      <c r="I227" s="29">
        <v>2</v>
      </c>
      <c r="J227" s="29">
        <v>1</v>
      </c>
      <c r="K227" s="29">
        <v>0</v>
      </c>
      <c r="L227" s="29">
        <v>0</v>
      </c>
      <c r="M227" s="29">
        <v>1</v>
      </c>
      <c r="N227" s="29">
        <v>0</v>
      </c>
      <c r="O227" s="29">
        <v>0</v>
      </c>
      <c r="P227" s="29">
        <v>0</v>
      </c>
      <c r="Q227" s="29">
        <v>0</v>
      </c>
      <c r="R227" s="29">
        <v>2</v>
      </c>
      <c r="S227" s="29">
        <v>0</v>
      </c>
      <c r="T227" s="29">
        <v>0</v>
      </c>
      <c r="U227" s="21">
        <v>0</v>
      </c>
      <c r="V227" s="29">
        <v>1</v>
      </c>
      <c r="W227" s="21">
        <v>0</v>
      </c>
      <c r="X227" s="29">
        <v>1</v>
      </c>
      <c r="Y227" s="21">
        <v>0</v>
      </c>
      <c r="Z227" s="31">
        <f t="shared" si="12"/>
        <v>9</v>
      </c>
    </row>
    <row r="228" spans="1:26" ht="25.5" customHeight="1" x14ac:dyDescent="0.25">
      <c r="A228" s="21"/>
      <c r="B228" s="26" t="s">
        <v>704</v>
      </c>
      <c r="C228" s="27" t="s">
        <v>245</v>
      </c>
      <c r="D228" s="27" t="s">
        <v>711</v>
      </c>
      <c r="E228" s="27" t="s">
        <v>712</v>
      </c>
      <c r="F228" s="28">
        <v>7.8161712000000003</v>
      </c>
      <c r="G228" s="29">
        <v>0</v>
      </c>
      <c r="H228" s="29">
        <v>0</v>
      </c>
      <c r="I228" s="29">
        <v>0</v>
      </c>
      <c r="J228" s="29">
        <v>0</v>
      </c>
      <c r="K228" s="29">
        <v>1</v>
      </c>
      <c r="L228" s="29">
        <v>1</v>
      </c>
      <c r="M228" s="29">
        <v>8</v>
      </c>
      <c r="N228" s="29">
        <v>0</v>
      </c>
      <c r="O228" s="29">
        <v>1</v>
      </c>
      <c r="P228" s="29">
        <v>0</v>
      </c>
      <c r="Q228" s="29">
        <v>0</v>
      </c>
      <c r="R228" s="29">
        <v>1</v>
      </c>
      <c r="S228" s="29">
        <v>0</v>
      </c>
      <c r="T228" s="29">
        <v>0</v>
      </c>
      <c r="U228" s="21">
        <v>0</v>
      </c>
      <c r="V228" s="29">
        <v>0</v>
      </c>
      <c r="W228" s="21">
        <v>0</v>
      </c>
      <c r="X228" s="29">
        <v>1</v>
      </c>
      <c r="Y228" s="21">
        <v>0</v>
      </c>
      <c r="Z228" s="31">
        <f t="shared" si="12"/>
        <v>13</v>
      </c>
    </row>
    <row r="229" spans="1:26" ht="25.5" customHeight="1" x14ac:dyDescent="0.25">
      <c r="A229" s="21"/>
      <c r="B229" s="26" t="s">
        <v>704</v>
      </c>
      <c r="C229" s="27" t="s">
        <v>246</v>
      </c>
      <c r="D229" s="27" t="s">
        <v>713</v>
      </c>
      <c r="E229" s="27" t="s">
        <v>714</v>
      </c>
      <c r="F229" s="28">
        <v>7.6706221000000001</v>
      </c>
      <c r="G229" s="29">
        <v>0</v>
      </c>
      <c r="H229" s="29">
        <v>0</v>
      </c>
      <c r="I229" s="29">
        <v>0</v>
      </c>
      <c r="J229" s="29">
        <v>0</v>
      </c>
      <c r="K229" s="29">
        <v>0</v>
      </c>
      <c r="L229" s="29">
        <v>0</v>
      </c>
      <c r="M229" s="29">
        <v>1</v>
      </c>
      <c r="N229" s="29">
        <v>0</v>
      </c>
      <c r="O229" s="29">
        <v>0</v>
      </c>
      <c r="P229" s="29">
        <v>0</v>
      </c>
      <c r="Q229" s="29">
        <v>0</v>
      </c>
      <c r="R229" s="29">
        <v>2</v>
      </c>
      <c r="S229" s="29">
        <v>0</v>
      </c>
      <c r="T229" s="29">
        <v>0</v>
      </c>
      <c r="U229" s="21">
        <v>0</v>
      </c>
      <c r="V229" s="29">
        <v>0</v>
      </c>
      <c r="W229" s="21">
        <v>0</v>
      </c>
      <c r="X229" s="29">
        <v>3</v>
      </c>
      <c r="Y229" s="21">
        <v>0</v>
      </c>
      <c r="Z229" s="31">
        <f t="shared" si="12"/>
        <v>6</v>
      </c>
    </row>
    <row r="230" spans="1:26" ht="25.5" customHeight="1" x14ac:dyDescent="0.25">
      <c r="A230" s="21"/>
      <c r="B230" s="26" t="s">
        <v>704</v>
      </c>
      <c r="C230" s="27" t="s">
        <v>246</v>
      </c>
      <c r="D230" s="27" t="s">
        <v>247</v>
      </c>
      <c r="E230" s="27" t="s">
        <v>715</v>
      </c>
      <c r="F230" s="28">
        <v>7.7154341999999998</v>
      </c>
      <c r="G230" s="29">
        <v>1</v>
      </c>
      <c r="H230" s="29">
        <v>0</v>
      </c>
      <c r="I230" s="29">
        <v>0</v>
      </c>
      <c r="J230" s="29">
        <v>0</v>
      </c>
      <c r="K230" s="29">
        <v>0</v>
      </c>
      <c r="L230" s="29">
        <v>1</v>
      </c>
      <c r="M230" s="29">
        <v>1</v>
      </c>
      <c r="N230" s="29">
        <v>0</v>
      </c>
      <c r="O230" s="29">
        <v>1</v>
      </c>
      <c r="P230" s="29">
        <v>0</v>
      </c>
      <c r="Q230" s="29">
        <v>0</v>
      </c>
      <c r="R230" s="29">
        <v>2</v>
      </c>
      <c r="S230" s="29">
        <v>0</v>
      </c>
      <c r="T230" s="29">
        <v>0</v>
      </c>
      <c r="U230" s="21">
        <v>0</v>
      </c>
      <c r="V230" s="29">
        <v>1</v>
      </c>
      <c r="W230" s="21">
        <v>0</v>
      </c>
      <c r="X230" s="29">
        <v>2</v>
      </c>
      <c r="Y230" s="21">
        <v>0</v>
      </c>
      <c r="Z230" s="31">
        <f t="shared" si="12"/>
        <v>9</v>
      </c>
    </row>
    <row r="231" spans="1:26" ht="25.5" customHeight="1" x14ac:dyDescent="0.25">
      <c r="A231" s="21"/>
      <c r="B231" s="26" t="s">
        <v>704</v>
      </c>
      <c r="C231" s="27" t="s">
        <v>248</v>
      </c>
      <c r="D231" s="27" t="s">
        <v>249</v>
      </c>
      <c r="E231" s="27" t="s">
        <v>716</v>
      </c>
      <c r="F231" s="28">
        <v>7.7892700000000001</v>
      </c>
      <c r="G231" s="29">
        <v>0</v>
      </c>
      <c r="H231" s="29">
        <v>0</v>
      </c>
      <c r="I231" s="29">
        <v>2</v>
      </c>
      <c r="J231" s="29">
        <v>1</v>
      </c>
      <c r="K231" s="29">
        <v>0</v>
      </c>
      <c r="L231" s="29">
        <v>1</v>
      </c>
      <c r="M231" s="29">
        <v>1</v>
      </c>
      <c r="N231" s="29">
        <v>0</v>
      </c>
      <c r="O231" s="29">
        <v>0</v>
      </c>
      <c r="P231" s="29">
        <v>0</v>
      </c>
      <c r="Q231" s="29">
        <v>2</v>
      </c>
      <c r="R231" s="29">
        <v>2</v>
      </c>
      <c r="S231" s="29">
        <v>0</v>
      </c>
      <c r="T231" s="29">
        <v>0</v>
      </c>
      <c r="U231" s="21">
        <v>0</v>
      </c>
      <c r="V231" s="29">
        <v>0</v>
      </c>
      <c r="W231" s="21">
        <v>1</v>
      </c>
      <c r="X231" s="29">
        <v>2</v>
      </c>
      <c r="Y231" s="21">
        <v>0</v>
      </c>
      <c r="Z231" s="31">
        <f t="shared" si="12"/>
        <v>12</v>
      </c>
    </row>
    <row r="232" spans="1:26" ht="25.5" customHeight="1" x14ac:dyDescent="0.25">
      <c r="A232" s="21"/>
      <c r="B232" s="26" t="s">
        <v>704</v>
      </c>
      <c r="C232" s="27" t="s">
        <v>250</v>
      </c>
      <c r="D232" s="27" t="s">
        <v>251</v>
      </c>
      <c r="E232" s="27" t="s">
        <v>717</v>
      </c>
      <c r="F232" s="28">
        <v>7.7935796000000002</v>
      </c>
      <c r="G232" s="29">
        <v>1</v>
      </c>
      <c r="H232" s="29">
        <v>2</v>
      </c>
      <c r="I232" s="29">
        <v>4</v>
      </c>
      <c r="J232" s="29">
        <v>1</v>
      </c>
      <c r="K232" s="29">
        <v>2</v>
      </c>
      <c r="L232" s="29">
        <v>3</v>
      </c>
      <c r="M232" s="29">
        <v>1</v>
      </c>
      <c r="N232" s="29">
        <v>2</v>
      </c>
      <c r="O232" s="29">
        <v>1</v>
      </c>
      <c r="P232" s="29">
        <v>0</v>
      </c>
      <c r="Q232" s="29">
        <v>4</v>
      </c>
      <c r="R232" s="29">
        <v>8</v>
      </c>
      <c r="S232" s="29">
        <v>0</v>
      </c>
      <c r="T232" s="29">
        <v>1</v>
      </c>
      <c r="U232" s="21">
        <v>0</v>
      </c>
      <c r="V232" s="29">
        <v>1</v>
      </c>
      <c r="W232" s="48">
        <v>2</v>
      </c>
      <c r="X232" s="29">
        <v>5</v>
      </c>
      <c r="Y232" s="21">
        <v>0</v>
      </c>
      <c r="Z232" s="31">
        <f t="shared" si="12"/>
        <v>38</v>
      </c>
    </row>
    <row r="233" spans="1:26" ht="25.5" customHeight="1" x14ac:dyDescent="0.25">
      <c r="A233" s="21"/>
      <c r="B233" s="26" t="s">
        <v>704</v>
      </c>
      <c r="C233" s="27" t="s">
        <v>246</v>
      </c>
      <c r="D233" s="27" t="s">
        <v>252</v>
      </c>
      <c r="E233" s="27" t="s">
        <v>718</v>
      </c>
      <c r="F233" s="28">
        <v>7.7914434999999997</v>
      </c>
      <c r="G233" s="28">
        <v>1</v>
      </c>
      <c r="H233" s="28">
        <v>0</v>
      </c>
      <c r="I233" s="28">
        <v>0</v>
      </c>
      <c r="J233" s="28">
        <v>0</v>
      </c>
      <c r="K233" s="28">
        <v>0</v>
      </c>
      <c r="L233" s="28">
        <v>0</v>
      </c>
      <c r="M233" s="28">
        <v>1</v>
      </c>
      <c r="N233" s="28">
        <v>0</v>
      </c>
      <c r="O233" s="28">
        <v>0</v>
      </c>
      <c r="P233" s="28">
        <v>0</v>
      </c>
      <c r="Q233" s="28">
        <v>0</v>
      </c>
      <c r="R233" s="28">
        <v>0</v>
      </c>
      <c r="S233" s="28">
        <v>0</v>
      </c>
      <c r="T233" s="28">
        <v>0</v>
      </c>
      <c r="U233" s="21">
        <v>0</v>
      </c>
      <c r="V233" s="28">
        <v>0</v>
      </c>
      <c r="W233" s="21">
        <v>0</v>
      </c>
      <c r="X233" s="28">
        <v>1</v>
      </c>
      <c r="Y233" s="21">
        <v>0</v>
      </c>
      <c r="Z233" s="31">
        <f t="shared" si="12"/>
        <v>3</v>
      </c>
    </row>
    <row r="234" spans="1:26" ht="25.5" customHeight="1" x14ac:dyDescent="0.25">
      <c r="A234" s="21"/>
      <c r="B234" s="26" t="s">
        <v>704</v>
      </c>
      <c r="C234" s="27" t="s">
        <v>253</v>
      </c>
      <c r="D234" s="27" t="s">
        <v>254</v>
      </c>
      <c r="E234" s="27" t="s">
        <v>719</v>
      </c>
      <c r="F234" s="28">
        <v>7.8881110000000003</v>
      </c>
      <c r="G234" s="29">
        <v>0</v>
      </c>
      <c r="H234" s="29">
        <v>0</v>
      </c>
      <c r="I234" s="29">
        <v>1</v>
      </c>
      <c r="J234" s="29">
        <v>0</v>
      </c>
      <c r="K234" s="29">
        <v>0</v>
      </c>
      <c r="L234" s="29">
        <v>1</v>
      </c>
      <c r="M234" s="29">
        <v>0</v>
      </c>
      <c r="N234" s="29">
        <v>0</v>
      </c>
      <c r="O234" s="29">
        <v>0</v>
      </c>
      <c r="P234" s="29">
        <v>0</v>
      </c>
      <c r="Q234" s="29">
        <v>0</v>
      </c>
      <c r="R234" s="29">
        <v>1</v>
      </c>
      <c r="S234" s="29">
        <v>0</v>
      </c>
      <c r="T234" s="29">
        <v>0</v>
      </c>
      <c r="U234" s="21">
        <v>0</v>
      </c>
      <c r="V234" s="29">
        <v>0</v>
      </c>
      <c r="W234" s="21">
        <v>0</v>
      </c>
      <c r="X234" s="29">
        <v>1</v>
      </c>
      <c r="Y234" s="21">
        <v>0</v>
      </c>
      <c r="Z234" s="31">
        <f t="shared" si="12"/>
        <v>4</v>
      </c>
    </row>
    <row r="235" spans="1:26" ht="25.5" customHeight="1" x14ac:dyDescent="0.25">
      <c r="A235" s="21"/>
      <c r="B235" s="26" t="s">
        <v>704</v>
      </c>
      <c r="C235" s="27" t="s">
        <v>253</v>
      </c>
      <c r="D235" s="27" t="s">
        <v>255</v>
      </c>
      <c r="E235" s="27" t="s">
        <v>720</v>
      </c>
      <c r="F235" s="28">
        <v>8.0082690000000003</v>
      </c>
      <c r="G235" s="29">
        <v>0</v>
      </c>
      <c r="H235" s="29">
        <v>0</v>
      </c>
      <c r="I235" s="29">
        <v>1</v>
      </c>
      <c r="J235" s="29">
        <v>0</v>
      </c>
      <c r="K235" s="29">
        <v>0</v>
      </c>
      <c r="L235" s="29">
        <v>0</v>
      </c>
      <c r="M235" s="29">
        <v>1</v>
      </c>
      <c r="N235" s="29">
        <v>0</v>
      </c>
      <c r="O235" s="29">
        <v>0</v>
      </c>
      <c r="P235" s="29">
        <v>0</v>
      </c>
      <c r="Q235" s="29">
        <v>0</v>
      </c>
      <c r="R235" s="29">
        <v>1</v>
      </c>
      <c r="S235" s="29">
        <v>0</v>
      </c>
      <c r="T235" s="29">
        <v>0</v>
      </c>
      <c r="U235" s="21">
        <v>0</v>
      </c>
      <c r="V235" s="29">
        <v>0</v>
      </c>
      <c r="W235" s="21">
        <v>0</v>
      </c>
      <c r="X235" s="29">
        <v>1</v>
      </c>
      <c r="Y235" s="21">
        <v>0</v>
      </c>
      <c r="Z235" s="31">
        <f t="shared" si="12"/>
        <v>4</v>
      </c>
    </row>
    <row r="236" spans="1:26" ht="25.5" customHeight="1" x14ac:dyDescent="0.25">
      <c r="A236" s="21"/>
      <c r="B236" s="26" t="s">
        <v>704</v>
      </c>
      <c r="C236" s="27" t="s">
        <v>256</v>
      </c>
      <c r="D236" s="27" t="s">
        <v>257</v>
      </c>
      <c r="E236" s="27" t="s">
        <v>721</v>
      </c>
      <c r="F236" s="28">
        <v>7.9262854999999997</v>
      </c>
      <c r="G236" s="29">
        <v>0</v>
      </c>
      <c r="H236" s="29">
        <v>0</v>
      </c>
      <c r="I236" s="29">
        <v>1</v>
      </c>
      <c r="J236" s="29">
        <v>0</v>
      </c>
      <c r="K236" s="29">
        <v>0</v>
      </c>
      <c r="L236" s="29">
        <v>0</v>
      </c>
      <c r="M236" s="29">
        <v>1</v>
      </c>
      <c r="N236" s="29">
        <v>0</v>
      </c>
      <c r="O236" s="29">
        <v>0</v>
      </c>
      <c r="P236" s="29">
        <v>0</v>
      </c>
      <c r="Q236" s="29">
        <v>0</v>
      </c>
      <c r="R236" s="29">
        <v>1</v>
      </c>
      <c r="S236" s="29">
        <v>0</v>
      </c>
      <c r="T236" s="29">
        <v>0</v>
      </c>
      <c r="U236" s="21">
        <v>0</v>
      </c>
      <c r="V236" s="29">
        <v>1</v>
      </c>
      <c r="W236" s="21">
        <v>0</v>
      </c>
      <c r="X236" s="29">
        <v>2</v>
      </c>
      <c r="Y236" s="21">
        <v>0</v>
      </c>
      <c r="Z236" s="31">
        <f t="shared" si="12"/>
        <v>6</v>
      </c>
    </row>
    <row r="237" spans="1:26" ht="25.5" customHeight="1" x14ac:dyDescent="0.25">
      <c r="A237" s="21"/>
      <c r="B237" s="26" t="s">
        <v>704</v>
      </c>
      <c r="C237" s="27" t="s">
        <v>258</v>
      </c>
      <c r="D237" s="27" t="s">
        <v>259</v>
      </c>
      <c r="E237" s="49" t="s">
        <v>721</v>
      </c>
      <c r="F237" s="50">
        <v>7.9262854999999997</v>
      </c>
      <c r="G237" s="29" t="s">
        <v>722</v>
      </c>
      <c r="H237" s="29">
        <v>0</v>
      </c>
      <c r="I237" s="29">
        <v>2</v>
      </c>
      <c r="J237" s="29">
        <v>0</v>
      </c>
      <c r="K237" s="29">
        <v>0</v>
      </c>
      <c r="L237" s="29">
        <v>1</v>
      </c>
      <c r="M237" s="29">
        <v>0</v>
      </c>
      <c r="N237" s="29">
        <v>0</v>
      </c>
      <c r="O237" s="29">
        <v>0</v>
      </c>
      <c r="P237" s="29">
        <v>0</v>
      </c>
      <c r="Q237" s="29">
        <v>1</v>
      </c>
      <c r="R237" s="29">
        <v>0</v>
      </c>
      <c r="S237" s="29">
        <v>0</v>
      </c>
      <c r="T237" s="29">
        <v>0</v>
      </c>
      <c r="U237" s="21">
        <v>0</v>
      </c>
      <c r="V237" s="29">
        <v>0</v>
      </c>
      <c r="W237" s="21">
        <v>0</v>
      </c>
      <c r="X237" s="29">
        <v>1</v>
      </c>
      <c r="Y237" s="21">
        <v>0</v>
      </c>
      <c r="Z237" s="31">
        <f t="shared" si="12"/>
        <v>5</v>
      </c>
    </row>
    <row r="238" spans="1:26" ht="25.5" customHeight="1" x14ac:dyDescent="0.25">
      <c r="A238" s="21"/>
      <c r="B238" s="26" t="s">
        <v>704</v>
      </c>
      <c r="C238" s="27" t="s">
        <v>258</v>
      </c>
      <c r="D238" s="27" t="s">
        <v>260</v>
      </c>
      <c r="E238" s="27" t="s">
        <v>723</v>
      </c>
      <c r="F238" s="28">
        <v>7.8148860000000004</v>
      </c>
      <c r="G238" s="29">
        <v>1</v>
      </c>
      <c r="H238" s="29">
        <v>0</v>
      </c>
      <c r="I238" s="29">
        <v>0</v>
      </c>
      <c r="J238" s="29">
        <v>0</v>
      </c>
      <c r="K238" s="29">
        <v>0</v>
      </c>
      <c r="L238" s="29">
        <v>0</v>
      </c>
      <c r="M238" s="29">
        <v>1</v>
      </c>
      <c r="N238" s="29">
        <v>0</v>
      </c>
      <c r="O238" s="29">
        <v>0</v>
      </c>
      <c r="P238" s="29">
        <v>0</v>
      </c>
      <c r="Q238" s="29">
        <v>1</v>
      </c>
      <c r="R238" s="29">
        <v>1</v>
      </c>
      <c r="S238" s="29">
        <v>0</v>
      </c>
      <c r="T238" s="29">
        <v>0</v>
      </c>
      <c r="U238" s="21">
        <v>0</v>
      </c>
      <c r="V238" s="29">
        <v>0</v>
      </c>
      <c r="W238" s="21">
        <v>0</v>
      </c>
      <c r="X238" s="29">
        <v>0</v>
      </c>
      <c r="Y238" s="21">
        <v>0</v>
      </c>
      <c r="Z238" s="31">
        <f t="shared" si="12"/>
        <v>4</v>
      </c>
    </row>
    <row r="239" spans="1:26" ht="25.5" customHeight="1" x14ac:dyDescent="0.25">
      <c r="A239" s="21"/>
      <c r="B239" s="26" t="s">
        <v>704</v>
      </c>
      <c r="C239" s="27" t="s">
        <v>244</v>
      </c>
      <c r="D239" s="27" t="s">
        <v>724</v>
      </c>
      <c r="E239" s="27" t="s">
        <v>725</v>
      </c>
      <c r="F239" s="28">
        <v>7.8148860000000004</v>
      </c>
      <c r="G239" s="29">
        <v>1</v>
      </c>
      <c r="H239" s="29">
        <v>1</v>
      </c>
      <c r="I239" s="29">
        <v>1</v>
      </c>
      <c r="J239" s="29">
        <v>0</v>
      </c>
      <c r="K239" s="29">
        <v>0</v>
      </c>
      <c r="L239" s="29">
        <v>2</v>
      </c>
      <c r="M239" s="29">
        <v>1</v>
      </c>
      <c r="N239" s="29">
        <v>0</v>
      </c>
      <c r="O239" s="29">
        <v>1</v>
      </c>
      <c r="P239" s="29">
        <v>0</v>
      </c>
      <c r="Q239" s="29">
        <v>0</v>
      </c>
      <c r="R239" s="29">
        <v>2</v>
      </c>
      <c r="S239" s="29">
        <v>0</v>
      </c>
      <c r="T239" s="29">
        <v>0</v>
      </c>
      <c r="U239" s="21">
        <v>0</v>
      </c>
      <c r="V239" s="29">
        <v>0</v>
      </c>
      <c r="W239" s="21">
        <v>0</v>
      </c>
      <c r="X239" s="29">
        <v>1</v>
      </c>
      <c r="Y239" s="21">
        <v>0</v>
      </c>
      <c r="Z239" s="31">
        <f t="shared" si="12"/>
        <v>10</v>
      </c>
    </row>
    <row r="240" spans="1:26" ht="25.5" customHeight="1" x14ac:dyDescent="0.25">
      <c r="A240" s="21"/>
      <c r="B240" s="26" t="s">
        <v>704</v>
      </c>
      <c r="C240" s="27" t="s">
        <v>238</v>
      </c>
      <c r="D240" s="27" t="s">
        <v>889</v>
      </c>
      <c r="E240" s="27" t="s">
        <v>726</v>
      </c>
      <c r="F240" s="28">
        <v>7.947273</v>
      </c>
      <c r="G240" s="28">
        <v>0</v>
      </c>
      <c r="H240" s="28">
        <v>0</v>
      </c>
      <c r="I240" s="28">
        <v>1</v>
      </c>
      <c r="J240" s="28">
        <v>0</v>
      </c>
      <c r="K240" s="28">
        <v>0</v>
      </c>
      <c r="L240" s="28">
        <v>0</v>
      </c>
      <c r="M240" s="28">
        <v>1</v>
      </c>
      <c r="N240" s="28">
        <v>0</v>
      </c>
      <c r="O240" s="28">
        <v>0</v>
      </c>
      <c r="P240" s="28">
        <v>0</v>
      </c>
      <c r="Q240" s="28">
        <v>0</v>
      </c>
      <c r="R240" s="28">
        <v>1</v>
      </c>
      <c r="S240" s="28">
        <v>0</v>
      </c>
      <c r="T240" s="28">
        <v>0</v>
      </c>
      <c r="U240" s="21">
        <v>0</v>
      </c>
      <c r="V240" s="28">
        <v>0</v>
      </c>
      <c r="W240" s="21">
        <v>0</v>
      </c>
      <c r="X240" s="28">
        <v>1</v>
      </c>
      <c r="Y240" s="21">
        <v>0</v>
      </c>
      <c r="Z240" s="31">
        <f t="shared" si="12"/>
        <v>4</v>
      </c>
    </row>
    <row r="241" spans="1:27" ht="25.5" customHeight="1" x14ac:dyDescent="0.25">
      <c r="A241" s="21"/>
      <c r="B241" s="26" t="s">
        <v>704</v>
      </c>
      <c r="C241" s="27" t="s">
        <v>238</v>
      </c>
      <c r="D241" s="27" t="s">
        <v>261</v>
      </c>
      <c r="E241" s="27" t="s">
        <v>727</v>
      </c>
      <c r="F241" s="28">
        <v>7.8051073999999998</v>
      </c>
      <c r="G241" s="29">
        <v>0</v>
      </c>
      <c r="H241" s="29">
        <v>0</v>
      </c>
      <c r="I241" s="29">
        <v>1</v>
      </c>
      <c r="J241" s="29">
        <v>0</v>
      </c>
      <c r="K241" s="29">
        <v>0</v>
      </c>
      <c r="L241" s="29">
        <v>0</v>
      </c>
      <c r="M241" s="29">
        <v>2</v>
      </c>
      <c r="N241" s="29">
        <v>0</v>
      </c>
      <c r="O241" s="29">
        <v>1</v>
      </c>
      <c r="P241" s="29">
        <v>1</v>
      </c>
      <c r="Q241" s="29">
        <v>0</v>
      </c>
      <c r="R241" s="29">
        <v>1</v>
      </c>
      <c r="S241" s="29">
        <v>0</v>
      </c>
      <c r="T241" s="29">
        <v>0</v>
      </c>
      <c r="U241" s="21">
        <v>0</v>
      </c>
      <c r="V241" s="29">
        <v>1</v>
      </c>
      <c r="W241" s="21">
        <v>0</v>
      </c>
      <c r="X241" s="29">
        <v>2</v>
      </c>
      <c r="Y241" s="21">
        <v>0</v>
      </c>
      <c r="Z241" s="31">
        <f t="shared" si="12"/>
        <v>9</v>
      </c>
    </row>
    <row r="242" spans="1:27" ht="25.5" customHeight="1" x14ac:dyDescent="0.25">
      <c r="A242" s="21"/>
      <c r="B242" s="26" t="s">
        <v>704</v>
      </c>
      <c r="C242" s="27" t="s">
        <v>253</v>
      </c>
      <c r="D242" s="27" t="s">
        <v>728</v>
      </c>
      <c r="E242" s="49" t="s">
        <v>726</v>
      </c>
      <c r="F242" s="50">
        <v>7.947273</v>
      </c>
      <c r="G242" s="29">
        <v>0</v>
      </c>
      <c r="H242" s="29">
        <v>0</v>
      </c>
      <c r="I242" s="29">
        <v>0</v>
      </c>
      <c r="J242" s="29">
        <v>0</v>
      </c>
      <c r="K242" s="29">
        <v>0</v>
      </c>
      <c r="L242" s="29">
        <v>0</v>
      </c>
      <c r="M242" s="29">
        <v>1</v>
      </c>
      <c r="N242" s="29">
        <v>0</v>
      </c>
      <c r="O242" s="29">
        <v>1</v>
      </c>
      <c r="P242" s="29">
        <v>0</v>
      </c>
      <c r="Q242" s="29">
        <v>0</v>
      </c>
      <c r="R242" s="29">
        <v>1</v>
      </c>
      <c r="S242" s="29">
        <v>0</v>
      </c>
      <c r="T242" s="29">
        <v>0</v>
      </c>
      <c r="U242" s="21">
        <v>0</v>
      </c>
      <c r="V242" s="29">
        <v>0</v>
      </c>
      <c r="W242" s="21">
        <v>0</v>
      </c>
      <c r="X242" s="29">
        <v>3</v>
      </c>
      <c r="Y242" s="21">
        <v>0</v>
      </c>
      <c r="Z242" s="31">
        <f t="shared" si="12"/>
        <v>6</v>
      </c>
    </row>
    <row r="243" spans="1:27" ht="25.5" customHeight="1" x14ac:dyDescent="0.25">
      <c r="A243" s="21"/>
      <c r="B243" s="26" t="s">
        <v>704</v>
      </c>
      <c r="C243" s="27" t="s">
        <v>245</v>
      </c>
      <c r="D243" s="27" t="s">
        <v>729</v>
      </c>
      <c r="E243" s="27" t="s">
        <v>730</v>
      </c>
      <c r="F243" s="28">
        <v>7.8101871999999997</v>
      </c>
      <c r="G243" s="29">
        <v>1</v>
      </c>
      <c r="H243" s="29">
        <v>0</v>
      </c>
      <c r="I243" s="29">
        <v>1</v>
      </c>
      <c r="J243" s="29">
        <v>0</v>
      </c>
      <c r="K243" s="29">
        <v>0</v>
      </c>
      <c r="L243" s="29">
        <v>0</v>
      </c>
      <c r="M243" s="29">
        <v>1</v>
      </c>
      <c r="N243" s="29">
        <v>0</v>
      </c>
      <c r="O243" s="29">
        <v>1</v>
      </c>
      <c r="P243" s="29">
        <v>0</v>
      </c>
      <c r="Q243" s="29">
        <v>0</v>
      </c>
      <c r="R243" s="29">
        <v>2</v>
      </c>
      <c r="S243" s="29">
        <v>0</v>
      </c>
      <c r="T243" s="29">
        <v>0</v>
      </c>
      <c r="U243" s="21">
        <v>0</v>
      </c>
      <c r="V243" s="29">
        <v>0</v>
      </c>
      <c r="W243" s="21">
        <v>0</v>
      </c>
      <c r="X243" s="29">
        <v>2</v>
      </c>
      <c r="Y243" s="21">
        <v>0</v>
      </c>
      <c r="Z243" s="31">
        <f t="shared" si="12"/>
        <v>8</v>
      </c>
    </row>
    <row r="244" spans="1:27" ht="25.5" customHeight="1" x14ac:dyDescent="0.25">
      <c r="A244" s="21"/>
      <c r="B244" s="26" t="s">
        <v>704</v>
      </c>
      <c r="C244" s="27" t="s">
        <v>242</v>
      </c>
      <c r="D244" s="27" t="s">
        <v>731</v>
      </c>
      <c r="E244" s="27" t="s">
        <v>732</v>
      </c>
      <c r="F244" s="28">
        <v>7.7941181000000004</v>
      </c>
      <c r="G244" s="29">
        <v>0</v>
      </c>
      <c r="H244" s="29">
        <v>0</v>
      </c>
      <c r="I244" s="29">
        <v>1</v>
      </c>
      <c r="J244" s="29">
        <v>0</v>
      </c>
      <c r="K244" s="29">
        <v>0</v>
      </c>
      <c r="L244" s="29">
        <v>0</v>
      </c>
      <c r="M244" s="29">
        <v>1</v>
      </c>
      <c r="N244" s="29">
        <v>0</v>
      </c>
      <c r="O244" s="29">
        <v>1</v>
      </c>
      <c r="P244" s="29">
        <v>0</v>
      </c>
      <c r="Q244" s="29">
        <v>0</v>
      </c>
      <c r="R244" s="29">
        <v>2</v>
      </c>
      <c r="S244" s="29">
        <v>0</v>
      </c>
      <c r="T244" s="29">
        <v>0</v>
      </c>
      <c r="U244" s="21">
        <v>0</v>
      </c>
      <c r="V244" s="29">
        <v>0</v>
      </c>
      <c r="W244" s="21">
        <v>0</v>
      </c>
      <c r="X244" s="29">
        <v>2</v>
      </c>
      <c r="Y244" s="21">
        <v>0</v>
      </c>
      <c r="Z244" s="31">
        <f t="shared" si="12"/>
        <v>7</v>
      </c>
    </row>
    <row r="245" spans="1:27" s="10" customFormat="1" ht="25.5" customHeight="1" x14ac:dyDescent="0.25">
      <c r="A245" s="22"/>
      <c r="B245" s="26" t="s">
        <v>704</v>
      </c>
      <c r="C245" s="27" t="s">
        <v>250</v>
      </c>
      <c r="D245" s="27" t="s">
        <v>216</v>
      </c>
      <c r="E245" s="27" t="s">
        <v>733</v>
      </c>
      <c r="F245" s="28">
        <v>7.7927134999999996</v>
      </c>
      <c r="G245" s="29">
        <v>0</v>
      </c>
      <c r="H245" s="29">
        <v>0</v>
      </c>
      <c r="I245" s="29">
        <v>1</v>
      </c>
      <c r="J245" s="29">
        <v>0</v>
      </c>
      <c r="K245" s="29">
        <v>0</v>
      </c>
      <c r="L245" s="29">
        <v>0</v>
      </c>
      <c r="M245" s="29">
        <v>0</v>
      </c>
      <c r="N245" s="29">
        <v>0</v>
      </c>
      <c r="O245" s="29">
        <v>0</v>
      </c>
      <c r="P245" s="29">
        <v>0</v>
      </c>
      <c r="Q245" s="29">
        <v>0</v>
      </c>
      <c r="R245" s="29">
        <v>1</v>
      </c>
      <c r="S245" s="29">
        <v>0</v>
      </c>
      <c r="T245" s="29">
        <v>0</v>
      </c>
      <c r="U245" s="22">
        <v>0</v>
      </c>
      <c r="V245" s="29">
        <v>0</v>
      </c>
      <c r="W245" s="22">
        <v>0</v>
      </c>
      <c r="X245" s="29">
        <v>0</v>
      </c>
      <c r="Y245" s="22">
        <v>0</v>
      </c>
      <c r="Z245" s="31">
        <f t="shared" si="12"/>
        <v>2</v>
      </c>
    </row>
    <row r="246" spans="1:27" ht="25.5" customHeight="1" x14ac:dyDescent="0.25">
      <c r="A246" s="21"/>
      <c r="B246" s="26" t="s">
        <v>704</v>
      </c>
      <c r="C246" s="27" t="s">
        <v>256</v>
      </c>
      <c r="D246" s="27" t="s">
        <v>734</v>
      </c>
      <c r="E246" s="27" t="s">
        <v>735</v>
      </c>
      <c r="F246" s="28">
        <v>7.7934450999999996</v>
      </c>
      <c r="G246" s="29">
        <v>0</v>
      </c>
      <c r="H246" s="29">
        <v>0</v>
      </c>
      <c r="I246" s="29">
        <v>1</v>
      </c>
      <c r="J246" s="29">
        <v>0</v>
      </c>
      <c r="K246" s="29">
        <v>0</v>
      </c>
      <c r="L246" s="29">
        <v>1</v>
      </c>
      <c r="M246" s="29">
        <v>0</v>
      </c>
      <c r="N246" s="29">
        <v>0</v>
      </c>
      <c r="O246" s="29">
        <v>0</v>
      </c>
      <c r="P246" s="29">
        <v>0</v>
      </c>
      <c r="Q246" s="29">
        <v>0</v>
      </c>
      <c r="R246" s="29">
        <v>1</v>
      </c>
      <c r="S246" s="29">
        <v>0</v>
      </c>
      <c r="T246" s="29">
        <v>0</v>
      </c>
      <c r="U246" s="21">
        <v>0</v>
      </c>
      <c r="V246" s="29">
        <v>0</v>
      </c>
      <c r="W246" s="21">
        <v>0</v>
      </c>
      <c r="X246" s="29">
        <v>0</v>
      </c>
      <c r="Y246" s="21">
        <v>0</v>
      </c>
      <c r="Z246" s="31">
        <f t="shared" si="12"/>
        <v>3</v>
      </c>
    </row>
    <row r="247" spans="1:27" s="10" customFormat="1" ht="25.5" customHeight="1" x14ac:dyDescent="0.25">
      <c r="A247" s="22"/>
      <c r="B247" s="26" t="s">
        <v>237</v>
      </c>
      <c r="C247" s="26"/>
      <c r="D247" s="26">
        <v>23</v>
      </c>
      <c r="E247" s="26"/>
      <c r="F247" s="31"/>
      <c r="G247" s="30">
        <f t="shared" ref="G247:R247" si="15">SUM(G224:G246)</f>
        <v>6</v>
      </c>
      <c r="H247" s="30">
        <f t="shared" si="15"/>
        <v>4</v>
      </c>
      <c r="I247" s="30">
        <f t="shared" si="15"/>
        <v>21</v>
      </c>
      <c r="J247" s="30">
        <f t="shared" si="15"/>
        <v>3</v>
      </c>
      <c r="K247" s="30">
        <f t="shared" si="15"/>
        <v>4</v>
      </c>
      <c r="L247" s="30">
        <f t="shared" si="15"/>
        <v>14</v>
      </c>
      <c r="M247" s="30">
        <f t="shared" si="15"/>
        <v>29</v>
      </c>
      <c r="N247" s="30">
        <f t="shared" si="15"/>
        <v>2</v>
      </c>
      <c r="O247" s="30">
        <f t="shared" si="15"/>
        <v>8</v>
      </c>
      <c r="P247" s="30">
        <f t="shared" si="15"/>
        <v>1</v>
      </c>
      <c r="Q247" s="30">
        <f t="shared" si="15"/>
        <v>8</v>
      </c>
      <c r="R247" s="30">
        <f t="shared" si="15"/>
        <v>36</v>
      </c>
      <c r="S247" s="30">
        <v>0</v>
      </c>
      <c r="T247" s="30">
        <f>SUM(T224:T246)</f>
        <v>1</v>
      </c>
      <c r="U247" s="22">
        <v>0</v>
      </c>
      <c r="V247" s="30">
        <f>SUM(V224:V246)</f>
        <v>7</v>
      </c>
      <c r="W247" s="30">
        <f>SUM(W224:W246)</f>
        <v>3</v>
      </c>
      <c r="X247" s="30">
        <f>SUM(X224:X246)</f>
        <v>36</v>
      </c>
      <c r="Y247" s="30">
        <v>0</v>
      </c>
      <c r="Z247" s="31">
        <f t="shared" si="12"/>
        <v>183</v>
      </c>
    </row>
    <row r="248" spans="1:27" ht="25.5" customHeight="1" x14ac:dyDescent="0.25">
      <c r="A248" s="21"/>
      <c r="B248" s="26" t="s">
        <v>736</v>
      </c>
      <c r="C248" s="27" t="s">
        <v>263</v>
      </c>
      <c r="D248" s="27" t="s">
        <v>737</v>
      </c>
      <c r="E248" s="27" t="s">
        <v>738</v>
      </c>
      <c r="F248" s="28">
        <v>7.9539923000000003</v>
      </c>
      <c r="G248" s="30">
        <v>0</v>
      </c>
      <c r="H248" s="29">
        <v>1</v>
      </c>
      <c r="I248" s="29">
        <v>0</v>
      </c>
      <c r="J248" s="29">
        <v>0</v>
      </c>
      <c r="K248" s="29">
        <v>2</v>
      </c>
      <c r="L248" s="29">
        <v>0</v>
      </c>
      <c r="M248" s="29">
        <v>0</v>
      </c>
      <c r="N248" s="29">
        <v>0</v>
      </c>
      <c r="O248" s="29">
        <v>0</v>
      </c>
      <c r="P248" s="29">
        <v>0</v>
      </c>
      <c r="Q248" s="29">
        <v>0</v>
      </c>
      <c r="R248" s="29">
        <v>2</v>
      </c>
      <c r="S248" s="29">
        <v>0</v>
      </c>
      <c r="T248" s="29">
        <v>0</v>
      </c>
      <c r="U248" s="29">
        <v>0</v>
      </c>
      <c r="V248" s="29">
        <v>0</v>
      </c>
      <c r="W248" s="29">
        <v>1</v>
      </c>
      <c r="X248" s="29">
        <v>0</v>
      </c>
      <c r="Y248" s="29">
        <v>0</v>
      </c>
      <c r="Z248" s="30">
        <f t="shared" si="12"/>
        <v>6</v>
      </c>
    </row>
    <row r="249" spans="1:27" ht="25.5" customHeight="1" x14ac:dyDescent="0.25">
      <c r="A249" s="21"/>
      <c r="B249" s="26" t="s">
        <v>736</v>
      </c>
      <c r="C249" s="27" t="s">
        <v>264</v>
      </c>
      <c r="D249" s="27" t="s">
        <v>265</v>
      </c>
      <c r="E249" s="27" t="s">
        <v>739</v>
      </c>
      <c r="F249" s="28">
        <v>7.9644949</v>
      </c>
      <c r="G249" s="29">
        <v>0</v>
      </c>
      <c r="H249" s="29">
        <v>0</v>
      </c>
      <c r="I249" s="29">
        <v>0</v>
      </c>
      <c r="J249" s="29">
        <v>0</v>
      </c>
      <c r="K249" s="29">
        <v>0</v>
      </c>
      <c r="L249" s="29">
        <v>0</v>
      </c>
      <c r="M249" s="29">
        <v>1</v>
      </c>
      <c r="N249" s="29">
        <v>0</v>
      </c>
      <c r="O249" s="29">
        <v>0</v>
      </c>
      <c r="P249" s="29">
        <v>0</v>
      </c>
      <c r="Q249" s="29">
        <v>0</v>
      </c>
      <c r="R249" s="29">
        <v>2</v>
      </c>
      <c r="S249" s="29">
        <v>0</v>
      </c>
      <c r="T249" s="29">
        <v>1</v>
      </c>
      <c r="U249" s="29">
        <v>0</v>
      </c>
      <c r="V249" s="29">
        <v>0</v>
      </c>
      <c r="W249" s="29">
        <v>0</v>
      </c>
      <c r="X249" s="29">
        <v>2</v>
      </c>
      <c r="Y249" s="29">
        <v>0</v>
      </c>
      <c r="Z249" s="30">
        <f t="shared" si="12"/>
        <v>6</v>
      </c>
    </row>
    <row r="250" spans="1:27" ht="25.5" customHeight="1" x14ac:dyDescent="0.25">
      <c r="A250" s="21"/>
      <c r="B250" s="26" t="s">
        <v>736</v>
      </c>
      <c r="C250" s="27" t="s">
        <v>266</v>
      </c>
      <c r="D250" s="27" t="s">
        <v>267</v>
      </c>
      <c r="E250" s="27" t="s">
        <v>740</v>
      </c>
      <c r="F250" s="28">
        <v>7.7933598999999996</v>
      </c>
      <c r="G250" s="29">
        <v>0</v>
      </c>
      <c r="H250" s="29">
        <v>0</v>
      </c>
      <c r="I250" s="29">
        <v>1</v>
      </c>
      <c r="J250" s="29">
        <v>0</v>
      </c>
      <c r="K250" s="29">
        <v>1</v>
      </c>
      <c r="L250" s="29">
        <v>0</v>
      </c>
      <c r="M250" s="29">
        <v>3</v>
      </c>
      <c r="N250" s="29">
        <v>0</v>
      </c>
      <c r="O250" s="29">
        <v>1</v>
      </c>
      <c r="P250" s="29">
        <v>0</v>
      </c>
      <c r="Q250" s="29">
        <v>1</v>
      </c>
      <c r="R250" s="29">
        <v>1</v>
      </c>
      <c r="S250" s="29">
        <v>0</v>
      </c>
      <c r="T250" s="29">
        <v>0</v>
      </c>
      <c r="U250" s="29">
        <v>0</v>
      </c>
      <c r="V250" s="29">
        <v>0</v>
      </c>
      <c r="W250" s="29">
        <v>0</v>
      </c>
      <c r="X250" s="29">
        <v>1</v>
      </c>
      <c r="Y250" s="29">
        <v>0</v>
      </c>
      <c r="Z250" s="30">
        <f t="shared" si="12"/>
        <v>9</v>
      </c>
    </row>
    <row r="251" spans="1:27" ht="25.5" customHeight="1" x14ac:dyDescent="0.25">
      <c r="A251" s="21"/>
      <c r="B251" s="26" t="s">
        <v>736</v>
      </c>
      <c r="C251" s="27" t="s">
        <v>268</v>
      </c>
      <c r="D251" s="27" t="s">
        <v>269</v>
      </c>
      <c r="E251" s="27" t="s">
        <v>741</v>
      </c>
      <c r="F251" s="28">
        <v>7.7933599999999998</v>
      </c>
      <c r="G251" s="29">
        <v>0</v>
      </c>
      <c r="H251" s="29">
        <v>0</v>
      </c>
      <c r="I251" s="29">
        <v>1</v>
      </c>
      <c r="J251" s="29">
        <v>0</v>
      </c>
      <c r="K251" s="29">
        <v>0</v>
      </c>
      <c r="L251" s="29">
        <v>1</v>
      </c>
      <c r="M251" s="29">
        <v>2</v>
      </c>
      <c r="N251" s="29">
        <v>0</v>
      </c>
      <c r="O251" s="29">
        <v>0</v>
      </c>
      <c r="P251" s="29">
        <v>0</v>
      </c>
      <c r="Q251" s="29">
        <v>0</v>
      </c>
      <c r="R251" s="29">
        <v>1</v>
      </c>
      <c r="S251" s="29">
        <v>0</v>
      </c>
      <c r="T251" s="29">
        <v>0</v>
      </c>
      <c r="U251" s="29">
        <v>0</v>
      </c>
      <c r="V251" s="29">
        <v>0</v>
      </c>
      <c r="W251" s="29">
        <v>0</v>
      </c>
      <c r="X251" s="29">
        <v>2</v>
      </c>
      <c r="Y251" s="29">
        <v>0</v>
      </c>
      <c r="Z251" s="30">
        <f t="shared" si="12"/>
        <v>7</v>
      </c>
    </row>
    <row r="252" spans="1:27" ht="25.5" customHeight="1" x14ac:dyDescent="0.25">
      <c r="A252" s="21"/>
      <c r="B252" s="26" t="s">
        <v>736</v>
      </c>
      <c r="C252" s="27" t="s">
        <v>278</v>
      </c>
      <c r="D252" s="27" t="s">
        <v>742</v>
      </c>
      <c r="E252" s="27" t="s">
        <v>743</v>
      </c>
      <c r="F252" s="28">
        <v>7.7933599999999998</v>
      </c>
      <c r="G252" s="28">
        <v>0</v>
      </c>
      <c r="H252" s="28">
        <v>0</v>
      </c>
      <c r="I252" s="28">
        <v>0</v>
      </c>
      <c r="J252" s="28">
        <v>0</v>
      </c>
      <c r="K252" s="28">
        <v>0</v>
      </c>
      <c r="L252" s="28">
        <v>0</v>
      </c>
      <c r="M252" s="28">
        <v>0</v>
      </c>
      <c r="N252" s="28">
        <v>0</v>
      </c>
      <c r="O252" s="28">
        <v>0</v>
      </c>
      <c r="P252" s="28">
        <v>0</v>
      </c>
      <c r="Q252" s="28">
        <v>0</v>
      </c>
      <c r="R252" s="28">
        <v>2</v>
      </c>
      <c r="S252" s="28">
        <v>0</v>
      </c>
      <c r="T252" s="28">
        <v>0</v>
      </c>
      <c r="U252" s="28">
        <v>0</v>
      </c>
      <c r="V252" s="28">
        <v>0</v>
      </c>
      <c r="W252" s="28">
        <v>0</v>
      </c>
      <c r="X252" s="28">
        <v>0</v>
      </c>
      <c r="Y252" s="28">
        <v>0</v>
      </c>
      <c r="Z252" s="31">
        <f t="shared" si="12"/>
        <v>2</v>
      </c>
    </row>
    <row r="253" spans="1:27" ht="25.5" customHeight="1" x14ac:dyDescent="0.25">
      <c r="A253" s="21"/>
      <c r="B253" s="26" t="s">
        <v>736</v>
      </c>
      <c r="C253" s="27" t="s">
        <v>264</v>
      </c>
      <c r="D253" s="27" t="s">
        <v>744</v>
      </c>
      <c r="E253" s="27" t="s">
        <v>745</v>
      </c>
      <c r="F253" s="28">
        <v>7.9663183000000002</v>
      </c>
      <c r="G253" s="29">
        <v>0</v>
      </c>
      <c r="H253" s="29">
        <v>0</v>
      </c>
      <c r="I253" s="29">
        <v>0</v>
      </c>
      <c r="J253" s="29">
        <v>0</v>
      </c>
      <c r="K253" s="29">
        <v>0</v>
      </c>
      <c r="L253" s="29">
        <v>0</v>
      </c>
      <c r="M253" s="29">
        <v>0</v>
      </c>
      <c r="N253" s="29">
        <v>0</v>
      </c>
      <c r="O253" s="29">
        <v>0</v>
      </c>
      <c r="P253" s="29">
        <v>0</v>
      </c>
      <c r="Q253" s="29">
        <v>2</v>
      </c>
      <c r="R253" s="29">
        <v>0</v>
      </c>
      <c r="S253" s="29">
        <v>0</v>
      </c>
      <c r="T253" s="29">
        <v>0</v>
      </c>
      <c r="U253" s="29">
        <v>0</v>
      </c>
      <c r="V253" s="29">
        <v>0</v>
      </c>
      <c r="W253" s="29">
        <v>0</v>
      </c>
      <c r="X253" s="29">
        <v>1</v>
      </c>
      <c r="Y253" s="29">
        <v>0</v>
      </c>
      <c r="Z253" s="30">
        <f t="shared" si="12"/>
        <v>3</v>
      </c>
    </row>
    <row r="254" spans="1:27" ht="25.5" customHeight="1" x14ac:dyDescent="0.25">
      <c r="A254" s="21"/>
      <c r="B254" s="26" t="s">
        <v>736</v>
      </c>
      <c r="C254" s="27" t="s">
        <v>270</v>
      </c>
      <c r="D254" s="27" t="s">
        <v>271</v>
      </c>
      <c r="E254" s="27" t="s">
        <v>746</v>
      </c>
      <c r="F254" s="28">
        <v>7.9430500000000004</v>
      </c>
      <c r="G254" s="29">
        <v>2</v>
      </c>
      <c r="H254" s="29">
        <v>0</v>
      </c>
      <c r="I254" s="29">
        <v>0</v>
      </c>
      <c r="J254" s="29">
        <v>0</v>
      </c>
      <c r="K254" s="29">
        <v>1</v>
      </c>
      <c r="L254" s="29">
        <v>0</v>
      </c>
      <c r="M254" s="29">
        <v>3</v>
      </c>
      <c r="N254" s="29">
        <v>0</v>
      </c>
      <c r="O254" s="29">
        <v>0</v>
      </c>
      <c r="P254" s="29">
        <v>0</v>
      </c>
      <c r="Q254" s="29">
        <v>1</v>
      </c>
      <c r="R254" s="29">
        <v>2</v>
      </c>
      <c r="S254" s="29">
        <v>0</v>
      </c>
      <c r="T254" s="29">
        <v>0</v>
      </c>
      <c r="U254" s="29">
        <v>0</v>
      </c>
      <c r="V254" s="29">
        <v>0</v>
      </c>
      <c r="W254" s="29">
        <v>0</v>
      </c>
      <c r="X254" s="29">
        <v>3</v>
      </c>
      <c r="Y254" s="29">
        <v>0</v>
      </c>
      <c r="Z254" s="30">
        <f t="shared" si="12"/>
        <v>12</v>
      </c>
    </row>
    <row r="255" spans="1:27" ht="25.5" customHeight="1" x14ac:dyDescent="0.25">
      <c r="A255" s="21"/>
      <c r="B255" s="26" t="s">
        <v>736</v>
      </c>
      <c r="C255" s="27" t="s">
        <v>272</v>
      </c>
      <c r="D255" s="27" t="s">
        <v>273</v>
      </c>
      <c r="E255" s="27" t="s">
        <v>747</v>
      </c>
      <c r="F255" s="28">
        <v>7.7933598999999996</v>
      </c>
      <c r="G255" s="29">
        <v>0</v>
      </c>
      <c r="H255" s="29">
        <v>0</v>
      </c>
      <c r="I255" s="29">
        <v>1</v>
      </c>
      <c r="J255" s="29">
        <v>0</v>
      </c>
      <c r="K255" s="29">
        <v>1</v>
      </c>
      <c r="L255" s="29">
        <v>1</v>
      </c>
      <c r="M255" s="29">
        <v>2</v>
      </c>
      <c r="N255" s="29">
        <v>0</v>
      </c>
      <c r="O255" s="29">
        <v>0</v>
      </c>
      <c r="P255" s="29">
        <v>0</v>
      </c>
      <c r="Q255" s="29">
        <v>1</v>
      </c>
      <c r="R255" s="29">
        <v>1</v>
      </c>
      <c r="S255" s="29">
        <v>0</v>
      </c>
      <c r="T255" s="29">
        <v>0</v>
      </c>
      <c r="U255" s="29">
        <v>0</v>
      </c>
      <c r="V255" s="29">
        <v>1</v>
      </c>
      <c r="W255" s="29">
        <v>0</v>
      </c>
      <c r="X255" s="29">
        <v>2</v>
      </c>
      <c r="Y255" s="29">
        <v>0</v>
      </c>
      <c r="Z255" s="30">
        <f t="shared" si="12"/>
        <v>10</v>
      </c>
      <c r="AA255" s="9"/>
    </row>
    <row r="256" spans="1:27" ht="25.5" customHeight="1" x14ac:dyDescent="0.25">
      <c r="A256" s="21"/>
      <c r="B256" s="26" t="s">
        <v>736</v>
      </c>
      <c r="C256" s="27" t="s">
        <v>274</v>
      </c>
      <c r="D256" s="27" t="s">
        <v>275</v>
      </c>
      <c r="E256" s="27" t="s">
        <v>748</v>
      </c>
      <c r="F256" s="28">
        <v>7.7933599999999998</v>
      </c>
      <c r="G256" s="28">
        <v>0</v>
      </c>
      <c r="H256" s="28">
        <v>0</v>
      </c>
      <c r="I256" s="28">
        <v>0</v>
      </c>
      <c r="J256" s="28">
        <v>0</v>
      </c>
      <c r="K256" s="28">
        <v>0</v>
      </c>
      <c r="L256" s="28">
        <v>0</v>
      </c>
      <c r="M256" s="28">
        <v>0</v>
      </c>
      <c r="N256" s="28">
        <v>0</v>
      </c>
      <c r="O256" s="28">
        <v>0</v>
      </c>
      <c r="P256" s="28">
        <v>0</v>
      </c>
      <c r="Q256" s="28">
        <v>0</v>
      </c>
      <c r="R256" s="28">
        <v>0</v>
      </c>
      <c r="S256" s="28">
        <v>0</v>
      </c>
      <c r="T256" s="28">
        <v>0</v>
      </c>
      <c r="U256" s="28">
        <v>0</v>
      </c>
      <c r="V256" s="28">
        <v>0</v>
      </c>
      <c r="W256" s="28">
        <v>0</v>
      </c>
      <c r="X256" s="28">
        <v>1</v>
      </c>
      <c r="Y256" s="28">
        <v>0</v>
      </c>
      <c r="Z256" s="31">
        <f t="shared" si="12"/>
        <v>1</v>
      </c>
    </row>
    <row r="257" spans="1:27" ht="25.5" customHeight="1" x14ac:dyDescent="0.25">
      <c r="A257" s="21"/>
      <c r="B257" s="26" t="s">
        <v>736</v>
      </c>
      <c r="C257" s="27" t="s">
        <v>276</v>
      </c>
      <c r="D257" s="27" t="s">
        <v>277</v>
      </c>
      <c r="E257" s="27" t="s">
        <v>749</v>
      </c>
      <c r="F257" s="28">
        <v>7.7933599999999998</v>
      </c>
      <c r="G257" s="29">
        <v>0</v>
      </c>
      <c r="H257" s="29">
        <v>0</v>
      </c>
      <c r="I257" s="29">
        <v>0</v>
      </c>
      <c r="J257" s="29">
        <v>0</v>
      </c>
      <c r="K257" s="29">
        <v>1</v>
      </c>
      <c r="L257" s="29">
        <v>0</v>
      </c>
      <c r="M257" s="29">
        <v>1</v>
      </c>
      <c r="N257" s="29">
        <v>0</v>
      </c>
      <c r="O257" s="29">
        <v>1</v>
      </c>
      <c r="P257" s="29">
        <v>0</v>
      </c>
      <c r="Q257" s="29">
        <v>0</v>
      </c>
      <c r="R257" s="29">
        <v>1</v>
      </c>
      <c r="S257" s="29">
        <v>0</v>
      </c>
      <c r="T257" s="29">
        <v>0</v>
      </c>
      <c r="U257" s="29">
        <v>0</v>
      </c>
      <c r="V257" s="29">
        <v>0</v>
      </c>
      <c r="W257" s="29">
        <v>0</v>
      </c>
      <c r="X257" s="29">
        <v>0</v>
      </c>
      <c r="Y257" s="29">
        <v>0</v>
      </c>
      <c r="Z257" s="30">
        <f t="shared" si="12"/>
        <v>4</v>
      </c>
    </row>
    <row r="258" spans="1:27" ht="25.5" customHeight="1" x14ac:dyDescent="0.25">
      <c r="A258" s="21"/>
      <c r="B258" s="26" t="s">
        <v>736</v>
      </c>
      <c r="C258" s="27" t="s">
        <v>274</v>
      </c>
      <c r="D258" s="27" t="s">
        <v>750</v>
      </c>
      <c r="E258" s="27" t="s">
        <v>751</v>
      </c>
      <c r="F258" s="28">
        <v>7.7933598999999996</v>
      </c>
      <c r="G258" s="29">
        <v>0</v>
      </c>
      <c r="H258" s="29">
        <v>1</v>
      </c>
      <c r="I258" s="29">
        <v>1</v>
      </c>
      <c r="J258" s="29">
        <v>0</v>
      </c>
      <c r="K258" s="29">
        <v>1</v>
      </c>
      <c r="L258" s="29">
        <v>1</v>
      </c>
      <c r="M258" s="29">
        <v>3</v>
      </c>
      <c r="N258" s="29">
        <v>0</v>
      </c>
      <c r="O258" s="29">
        <v>0</v>
      </c>
      <c r="P258" s="29">
        <v>0</v>
      </c>
      <c r="Q258" s="29">
        <v>2</v>
      </c>
      <c r="R258" s="29">
        <v>5</v>
      </c>
      <c r="S258" s="29">
        <v>0</v>
      </c>
      <c r="T258" s="29">
        <v>1</v>
      </c>
      <c r="U258" s="29">
        <v>0</v>
      </c>
      <c r="V258" s="29">
        <v>1</v>
      </c>
      <c r="W258" s="29">
        <v>1</v>
      </c>
      <c r="X258" s="29">
        <v>5</v>
      </c>
      <c r="Y258" s="29">
        <v>0</v>
      </c>
      <c r="Z258" s="30">
        <f t="shared" si="12"/>
        <v>22</v>
      </c>
    </row>
    <row r="259" spans="1:27" s="10" customFormat="1" ht="25.5" customHeight="1" x14ac:dyDescent="0.25">
      <c r="A259" s="22"/>
      <c r="B259" s="26" t="s">
        <v>736</v>
      </c>
      <c r="C259" s="27" t="s">
        <v>279</v>
      </c>
      <c r="D259" s="27" t="s">
        <v>280</v>
      </c>
      <c r="E259" s="27" t="s">
        <v>752</v>
      </c>
      <c r="F259" s="28">
        <v>7.7933598999999996</v>
      </c>
      <c r="G259" s="29">
        <v>0</v>
      </c>
      <c r="H259" s="29">
        <v>0</v>
      </c>
      <c r="I259" s="29">
        <v>0</v>
      </c>
      <c r="J259" s="29">
        <v>0</v>
      </c>
      <c r="K259" s="29">
        <v>0</v>
      </c>
      <c r="L259" s="29">
        <v>0</v>
      </c>
      <c r="M259" s="29">
        <v>0</v>
      </c>
      <c r="N259" s="29">
        <v>0</v>
      </c>
      <c r="O259" s="29">
        <v>0</v>
      </c>
      <c r="P259" s="29">
        <v>0</v>
      </c>
      <c r="Q259" s="29">
        <v>0</v>
      </c>
      <c r="R259" s="29">
        <v>1</v>
      </c>
      <c r="S259" s="29">
        <v>0</v>
      </c>
      <c r="T259" s="29">
        <v>0</v>
      </c>
      <c r="U259" s="29">
        <v>0</v>
      </c>
      <c r="V259" s="29">
        <v>0</v>
      </c>
      <c r="W259" s="29">
        <v>0</v>
      </c>
      <c r="X259" s="29">
        <v>2</v>
      </c>
      <c r="Y259" s="29">
        <v>0</v>
      </c>
      <c r="Z259" s="30">
        <f t="shared" si="12"/>
        <v>3</v>
      </c>
    </row>
    <row r="260" spans="1:27" ht="25.5" customHeight="1" x14ac:dyDescent="0.25">
      <c r="A260" s="21"/>
      <c r="B260" s="26" t="s">
        <v>736</v>
      </c>
      <c r="C260" s="27" t="s">
        <v>266</v>
      </c>
      <c r="D260" s="27" t="s">
        <v>753</v>
      </c>
      <c r="E260" s="27" t="s">
        <v>754</v>
      </c>
      <c r="F260" s="28">
        <v>7.7933598999999996</v>
      </c>
      <c r="G260" s="29">
        <v>0</v>
      </c>
      <c r="H260" s="29">
        <v>0</v>
      </c>
      <c r="I260" s="29">
        <v>0</v>
      </c>
      <c r="J260" s="29">
        <v>0</v>
      </c>
      <c r="K260" s="29">
        <v>0</v>
      </c>
      <c r="L260" s="29">
        <v>0</v>
      </c>
      <c r="M260" s="29">
        <v>1</v>
      </c>
      <c r="N260" s="29">
        <v>0</v>
      </c>
      <c r="O260" s="29">
        <v>2</v>
      </c>
      <c r="P260" s="29">
        <v>0</v>
      </c>
      <c r="Q260" s="29">
        <v>0</v>
      </c>
      <c r="R260" s="29">
        <v>0</v>
      </c>
      <c r="S260" s="29">
        <v>0</v>
      </c>
      <c r="T260" s="29">
        <v>0</v>
      </c>
      <c r="U260" s="29">
        <v>0</v>
      </c>
      <c r="V260" s="29">
        <v>0</v>
      </c>
      <c r="W260" s="29">
        <v>0</v>
      </c>
      <c r="X260" s="29">
        <v>0</v>
      </c>
      <c r="Y260" s="29">
        <v>0</v>
      </c>
      <c r="Z260" s="30">
        <f t="shared" si="12"/>
        <v>3</v>
      </c>
    </row>
    <row r="261" spans="1:27" s="10" customFormat="1" ht="25.5" customHeight="1" x14ac:dyDescent="0.25">
      <c r="A261" s="22"/>
      <c r="B261" s="26" t="s">
        <v>262</v>
      </c>
      <c r="C261" s="26"/>
      <c r="D261" s="26">
        <v>13</v>
      </c>
      <c r="E261" s="26"/>
      <c r="F261" s="31"/>
      <c r="G261" s="30">
        <f>SUM(G248:G260)</f>
        <v>2</v>
      </c>
      <c r="H261" s="30">
        <f>SUM(H248:H260)</f>
        <v>2</v>
      </c>
      <c r="I261" s="30">
        <f>SUM(I248:I260)</f>
        <v>4</v>
      </c>
      <c r="J261" s="30">
        <v>0</v>
      </c>
      <c r="K261" s="30">
        <f>SUM(K248:K260)</f>
        <v>7</v>
      </c>
      <c r="L261" s="30">
        <f>SUM(L248:L260)</f>
        <v>3</v>
      </c>
      <c r="M261" s="30">
        <f>SUM(M248:M260)</f>
        <v>16</v>
      </c>
      <c r="N261" s="30">
        <v>0</v>
      </c>
      <c r="O261" s="30">
        <f>SUM(O248:O260)</f>
        <v>4</v>
      </c>
      <c r="P261" s="30">
        <v>0</v>
      </c>
      <c r="Q261" s="30">
        <f>SUM(Q248:Q260)</f>
        <v>7</v>
      </c>
      <c r="R261" s="30">
        <f>SUM(R248:R260)</f>
        <v>18</v>
      </c>
      <c r="S261" s="30">
        <v>0</v>
      </c>
      <c r="T261" s="30">
        <f>SUM(T248:T260)</f>
        <v>2</v>
      </c>
      <c r="U261" s="30">
        <v>0</v>
      </c>
      <c r="V261" s="30">
        <f>SUM(V248:V260)</f>
        <v>2</v>
      </c>
      <c r="W261" s="30">
        <f>SUM(W248:W260)</f>
        <v>2</v>
      </c>
      <c r="X261" s="30">
        <f>SUM(X248:X260)</f>
        <v>19</v>
      </c>
      <c r="Y261" s="30">
        <v>0</v>
      </c>
      <c r="Z261" s="30">
        <f t="shared" si="12"/>
        <v>88</v>
      </c>
    </row>
    <row r="262" spans="1:27" ht="25.5" customHeight="1" x14ac:dyDescent="0.25">
      <c r="A262" s="21"/>
      <c r="B262" s="26" t="s">
        <v>755</v>
      </c>
      <c r="C262" s="27" t="s">
        <v>282</v>
      </c>
      <c r="D262" s="27" t="s">
        <v>756</v>
      </c>
      <c r="E262" s="27" t="s">
        <v>757</v>
      </c>
      <c r="F262" s="28">
        <v>7.6690132999999996</v>
      </c>
      <c r="G262" s="29">
        <v>1</v>
      </c>
      <c r="H262" s="29">
        <v>0</v>
      </c>
      <c r="I262" s="29">
        <v>5</v>
      </c>
      <c r="J262" s="29">
        <v>1</v>
      </c>
      <c r="K262" s="29">
        <v>0</v>
      </c>
      <c r="L262" s="29">
        <v>7</v>
      </c>
      <c r="M262" s="29">
        <v>0</v>
      </c>
      <c r="N262" s="29">
        <v>0</v>
      </c>
      <c r="O262" s="29">
        <v>1</v>
      </c>
      <c r="P262" s="29">
        <v>0</v>
      </c>
      <c r="Q262" s="29">
        <v>0</v>
      </c>
      <c r="R262" s="29">
        <v>3</v>
      </c>
      <c r="S262" s="29">
        <v>0</v>
      </c>
      <c r="T262" s="29">
        <v>1</v>
      </c>
      <c r="U262" s="29">
        <v>0</v>
      </c>
      <c r="V262" s="29">
        <v>0</v>
      </c>
      <c r="W262" s="29">
        <v>1</v>
      </c>
      <c r="X262" s="29">
        <v>5</v>
      </c>
      <c r="Y262" s="29">
        <v>0</v>
      </c>
      <c r="Z262" s="30">
        <f t="shared" ref="Z262:Z325" si="16">SUM(G262:Y262)</f>
        <v>25</v>
      </c>
    </row>
    <row r="263" spans="1:27" ht="25.5" customHeight="1" x14ac:dyDescent="0.25">
      <c r="A263" s="21"/>
      <c r="B263" s="26" t="s">
        <v>890</v>
      </c>
      <c r="C263" s="27" t="s">
        <v>283</v>
      </c>
      <c r="D263" s="27" t="s">
        <v>284</v>
      </c>
      <c r="E263" s="27" t="s">
        <v>758</v>
      </c>
      <c r="F263" s="28">
        <v>7.6596425000000004</v>
      </c>
      <c r="G263" s="29">
        <v>1</v>
      </c>
      <c r="H263" s="29">
        <v>1</v>
      </c>
      <c r="I263" s="29">
        <v>1</v>
      </c>
      <c r="J263" s="29">
        <v>0</v>
      </c>
      <c r="K263" s="29">
        <v>0</v>
      </c>
      <c r="L263" s="29">
        <v>1</v>
      </c>
      <c r="M263" s="29">
        <v>1</v>
      </c>
      <c r="N263" s="29">
        <v>0</v>
      </c>
      <c r="O263" s="29">
        <v>0</v>
      </c>
      <c r="P263" s="29">
        <v>0</v>
      </c>
      <c r="Q263" s="29">
        <v>0</v>
      </c>
      <c r="R263" s="29">
        <v>1</v>
      </c>
      <c r="S263" s="29">
        <v>0</v>
      </c>
      <c r="T263" s="29">
        <v>0</v>
      </c>
      <c r="U263" s="29">
        <v>0</v>
      </c>
      <c r="V263" s="29">
        <v>2</v>
      </c>
      <c r="W263" s="29">
        <v>0</v>
      </c>
      <c r="X263" s="29">
        <v>4</v>
      </c>
      <c r="Y263" s="29">
        <v>0</v>
      </c>
      <c r="Z263" s="30">
        <f t="shared" si="16"/>
        <v>12</v>
      </c>
    </row>
    <row r="264" spans="1:27" ht="25.5" customHeight="1" x14ac:dyDescent="0.25">
      <c r="A264" s="21"/>
      <c r="B264" s="26" t="s">
        <v>890</v>
      </c>
      <c r="C264" s="27" t="s">
        <v>285</v>
      </c>
      <c r="D264" s="27" t="s">
        <v>219</v>
      </c>
      <c r="E264" s="27" t="s">
        <v>759</v>
      </c>
      <c r="F264" s="28">
        <v>7.6972937999999997</v>
      </c>
      <c r="G264" s="29">
        <v>1</v>
      </c>
      <c r="H264" s="29">
        <v>0</v>
      </c>
      <c r="I264" s="29">
        <v>2</v>
      </c>
      <c r="J264" s="29">
        <v>0</v>
      </c>
      <c r="K264" s="29">
        <v>0</v>
      </c>
      <c r="L264" s="29">
        <v>1</v>
      </c>
      <c r="M264" s="29">
        <v>1</v>
      </c>
      <c r="N264" s="29">
        <v>0</v>
      </c>
      <c r="O264" s="29">
        <v>1</v>
      </c>
      <c r="P264" s="29">
        <v>0</v>
      </c>
      <c r="Q264" s="29">
        <v>0</v>
      </c>
      <c r="R264" s="29">
        <v>4</v>
      </c>
      <c r="S264" s="29">
        <v>0</v>
      </c>
      <c r="T264" s="29">
        <v>0</v>
      </c>
      <c r="U264" s="29">
        <v>0</v>
      </c>
      <c r="V264" s="29">
        <v>0</v>
      </c>
      <c r="W264" s="29">
        <v>0</v>
      </c>
      <c r="X264" s="29">
        <v>5</v>
      </c>
      <c r="Y264" s="29">
        <v>0</v>
      </c>
      <c r="Z264" s="30">
        <f t="shared" si="16"/>
        <v>15</v>
      </c>
    </row>
    <row r="265" spans="1:27" ht="25.5" customHeight="1" x14ac:dyDescent="0.25">
      <c r="A265" s="21"/>
      <c r="B265" s="26" t="s">
        <v>890</v>
      </c>
      <c r="C265" s="27" t="s">
        <v>285</v>
      </c>
      <c r="D265" s="27" t="s">
        <v>760</v>
      </c>
      <c r="E265" s="27" t="s">
        <v>761</v>
      </c>
      <c r="F265" s="28">
        <v>7.6925549999999996</v>
      </c>
      <c r="G265" s="29">
        <v>0</v>
      </c>
      <c r="H265" s="29">
        <v>1</v>
      </c>
      <c r="I265" s="29">
        <v>1</v>
      </c>
      <c r="J265" s="29">
        <v>0</v>
      </c>
      <c r="K265" s="29">
        <v>0</v>
      </c>
      <c r="L265" s="29">
        <v>0</v>
      </c>
      <c r="M265" s="29">
        <v>0</v>
      </c>
      <c r="N265" s="29">
        <v>0</v>
      </c>
      <c r="O265" s="29">
        <v>0</v>
      </c>
      <c r="P265" s="29">
        <v>0</v>
      </c>
      <c r="Q265" s="29">
        <v>0</v>
      </c>
      <c r="R265" s="29">
        <v>1</v>
      </c>
      <c r="S265" s="29">
        <v>0</v>
      </c>
      <c r="T265" s="29">
        <v>0</v>
      </c>
      <c r="U265" s="29">
        <v>0</v>
      </c>
      <c r="V265" s="29">
        <v>0</v>
      </c>
      <c r="W265" s="29">
        <v>0</v>
      </c>
      <c r="X265" s="29">
        <v>1</v>
      </c>
      <c r="Y265" s="29">
        <v>0</v>
      </c>
      <c r="Z265" s="30">
        <f t="shared" si="16"/>
        <v>4</v>
      </c>
    </row>
    <row r="266" spans="1:27" ht="25.5" customHeight="1" x14ac:dyDescent="0.25">
      <c r="A266" s="21"/>
      <c r="B266" s="26" t="s">
        <v>890</v>
      </c>
      <c r="C266" s="27" t="s">
        <v>288</v>
      </c>
      <c r="D266" s="27" t="s">
        <v>762</v>
      </c>
      <c r="E266" s="27" t="s">
        <v>763</v>
      </c>
      <c r="F266" s="28">
        <v>7.7133073000000003</v>
      </c>
      <c r="G266" s="29">
        <v>1</v>
      </c>
      <c r="H266" s="29">
        <v>1</v>
      </c>
      <c r="I266" s="29">
        <v>1</v>
      </c>
      <c r="J266" s="29">
        <v>1</v>
      </c>
      <c r="K266" s="29">
        <v>0</v>
      </c>
      <c r="L266" s="29">
        <v>2</v>
      </c>
      <c r="M266" s="29">
        <v>1</v>
      </c>
      <c r="N266" s="29">
        <v>0</v>
      </c>
      <c r="O266" s="29">
        <v>1</v>
      </c>
      <c r="P266" s="29">
        <v>0</v>
      </c>
      <c r="Q266" s="29">
        <v>0</v>
      </c>
      <c r="R266" s="29">
        <v>2</v>
      </c>
      <c r="S266" s="29">
        <v>0</v>
      </c>
      <c r="T266" s="29">
        <v>1</v>
      </c>
      <c r="U266" s="29">
        <v>0</v>
      </c>
      <c r="V266" s="29">
        <v>0</v>
      </c>
      <c r="W266" s="29">
        <v>1</v>
      </c>
      <c r="X266" s="29">
        <v>5</v>
      </c>
      <c r="Y266" s="29">
        <v>0</v>
      </c>
      <c r="Z266" s="30">
        <f t="shared" si="16"/>
        <v>17</v>
      </c>
      <c r="AA266" s="9"/>
    </row>
    <row r="267" spans="1:27" ht="25.5" customHeight="1" x14ac:dyDescent="0.25">
      <c r="A267" s="21"/>
      <c r="B267" s="26" t="s">
        <v>890</v>
      </c>
      <c r="C267" s="27" t="s">
        <v>286</v>
      </c>
      <c r="D267" s="27" t="s">
        <v>287</v>
      </c>
      <c r="E267" s="27" t="s">
        <v>764</v>
      </c>
      <c r="F267" s="28">
        <v>7.6944499999999998</v>
      </c>
      <c r="G267" s="29">
        <v>1</v>
      </c>
      <c r="H267" s="29">
        <v>0</v>
      </c>
      <c r="I267" s="29">
        <v>1</v>
      </c>
      <c r="J267" s="29">
        <v>0</v>
      </c>
      <c r="K267" s="29">
        <v>0</v>
      </c>
      <c r="L267" s="29">
        <v>1</v>
      </c>
      <c r="M267" s="29">
        <v>0</v>
      </c>
      <c r="N267" s="29">
        <v>0</v>
      </c>
      <c r="O267" s="29">
        <v>1</v>
      </c>
      <c r="P267" s="29">
        <v>0</v>
      </c>
      <c r="Q267" s="29">
        <v>1</v>
      </c>
      <c r="R267" s="29">
        <v>1</v>
      </c>
      <c r="S267" s="29">
        <v>0</v>
      </c>
      <c r="T267" s="29">
        <v>0</v>
      </c>
      <c r="U267" s="29">
        <v>0</v>
      </c>
      <c r="V267" s="29">
        <v>0</v>
      </c>
      <c r="W267" s="29">
        <v>0</v>
      </c>
      <c r="X267" s="29">
        <v>1</v>
      </c>
      <c r="Y267" s="29">
        <v>0</v>
      </c>
      <c r="Z267" s="30">
        <f t="shared" si="16"/>
        <v>7</v>
      </c>
    </row>
    <row r="268" spans="1:27" ht="25.5" customHeight="1" x14ac:dyDescent="0.25">
      <c r="A268" s="21"/>
      <c r="B268" s="26" t="s">
        <v>890</v>
      </c>
      <c r="C268" s="27" t="s">
        <v>288</v>
      </c>
      <c r="D268" s="27" t="s">
        <v>289</v>
      </c>
      <c r="E268" s="27" t="s">
        <v>765</v>
      </c>
      <c r="F268" s="28">
        <v>7.7101236000000002</v>
      </c>
      <c r="G268" s="29">
        <v>0</v>
      </c>
      <c r="H268" s="29">
        <v>1</v>
      </c>
      <c r="I268" s="29">
        <v>2</v>
      </c>
      <c r="J268" s="29">
        <v>0</v>
      </c>
      <c r="K268" s="29">
        <v>0</v>
      </c>
      <c r="L268" s="29">
        <v>2</v>
      </c>
      <c r="M268" s="29">
        <v>4</v>
      </c>
      <c r="N268" s="29">
        <v>0</v>
      </c>
      <c r="O268" s="29">
        <v>1</v>
      </c>
      <c r="P268" s="29">
        <v>0</v>
      </c>
      <c r="Q268" s="29">
        <v>0</v>
      </c>
      <c r="R268" s="29">
        <v>2</v>
      </c>
      <c r="S268" s="29">
        <v>0</v>
      </c>
      <c r="T268" s="29">
        <v>0</v>
      </c>
      <c r="U268" s="29">
        <v>0</v>
      </c>
      <c r="V268" s="29">
        <v>1</v>
      </c>
      <c r="W268" s="29">
        <v>0</v>
      </c>
      <c r="X268" s="29">
        <v>5</v>
      </c>
      <c r="Y268" s="29">
        <v>1</v>
      </c>
      <c r="Z268" s="30">
        <f t="shared" si="16"/>
        <v>19</v>
      </c>
    </row>
    <row r="269" spans="1:27" ht="25.5" customHeight="1" x14ac:dyDescent="0.25">
      <c r="A269" s="21"/>
      <c r="B269" s="26" t="s">
        <v>890</v>
      </c>
      <c r="C269" s="27" t="s">
        <v>290</v>
      </c>
      <c r="D269" s="27" t="s">
        <v>291</v>
      </c>
      <c r="E269" s="27" t="s">
        <v>766</v>
      </c>
      <c r="F269" s="28">
        <v>7.7643385</v>
      </c>
      <c r="G269" s="29">
        <v>1</v>
      </c>
      <c r="H269" s="29">
        <v>0</v>
      </c>
      <c r="I269" s="29">
        <v>2</v>
      </c>
      <c r="J269" s="29">
        <v>0</v>
      </c>
      <c r="K269" s="29">
        <v>0</v>
      </c>
      <c r="L269" s="29">
        <v>2</v>
      </c>
      <c r="M269" s="29">
        <v>2</v>
      </c>
      <c r="N269" s="29">
        <v>0</v>
      </c>
      <c r="O269" s="29">
        <v>1</v>
      </c>
      <c r="P269" s="29">
        <v>0</v>
      </c>
      <c r="Q269" s="29">
        <v>0</v>
      </c>
      <c r="R269" s="29">
        <v>2</v>
      </c>
      <c r="S269" s="29">
        <v>0</v>
      </c>
      <c r="T269" s="29">
        <v>0</v>
      </c>
      <c r="U269" s="29">
        <v>0</v>
      </c>
      <c r="V269" s="29">
        <v>0</v>
      </c>
      <c r="W269" s="29">
        <v>0</v>
      </c>
      <c r="X269" s="29">
        <v>3</v>
      </c>
      <c r="Y269" s="29">
        <v>0</v>
      </c>
      <c r="Z269" s="30">
        <f t="shared" si="16"/>
        <v>13</v>
      </c>
    </row>
    <row r="270" spans="1:27" ht="25.5" customHeight="1" x14ac:dyDescent="0.25">
      <c r="A270" s="21"/>
      <c r="B270" s="26" t="s">
        <v>890</v>
      </c>
      <c r="C270" s="27" t="s">
        <v>290</v>
      </c>
      <c r="D270" s="27" t="s">
        <v>292</v>
      </c>
      <c r="E270" s="27" t="s">
        <v>767</v>
      </c>
      <c r="F270" s="28">
        <v>7.7283374</v>
      </c>
      <c r="G270" s="29">
        <v>0</v>
      </c>
      <c r="H270" s="29">
        <v>1</v>
      </c>
      <c r="I270" s="29">
        <v>1</v>
      </c>
      <c r="J270" s="29">
        <v>0</v>
      </c>
      <c r="K270" s="29">
        <v>0</v>
      </c>
      <c r="L270" s="29">
        <v>1</v>
      </c>
      <c r="M270" s="29">
        <v>1</v>
      </c>
      <c r="N270" s="29">
        <v>0</v>
      </c>
      <c r="O270" s="29">
        <v>0</v>
      </c>
      <c r="P270" s="29">
        <v>0</v>
      </c>
      <c r="Q270" s="29">
        <v>0</v>
      </c>
      <c r="R270" s="29">
        <v>1</v>
      </c>
      <c r="S270" s="29">
        <v>0</v>
      </c>
      <c r="T270" s="29">
        <v>0</v>
      </c>
      <c r="U270" s="29">
        <v>0</v>
      </c>
      <c r="V270" s="29">
        <v>1</v>
      </c>
      <c r="W270" s="29">
        <v>0</v>
      </c>
      <c r="X270" s="29">
        <v>1</v>
      </c>
      <c r="Y270" s="29">
        <v>0</v>
      </c>
      <c r="Z270" s="30">
        <f t="shared" si="16"/>
        <v>7</v>
      </c>
    </row>
    <row r="271" spans="1:27" ht="25.5" customHeight="1" x14ac:dyDescent="0.25">
      <c r="A271" s="21"/>
      <c r="B271" s="26" t="s">
        <v>890</v>
      </c>
      <c r="C271" s="27" t="s">
        <v>286</v>
      </c>
      <c r="D271" s="27" t="s">
        <v>293</v>
      </c>
      <c r="E271" s="27" t="s">
        <v>768</v>
      </c>
      <c r="F271" s="28">
        <v>7.6540341999999999</v>
      </c>
      <c r="G271" s="29">
        <v>0</v>
      </c>
      <c r="H271" s="29">
        <v>0</v>
      </c>
      <c r="I271" s="29">
        <v>0</v>
      </c>
      <c r="J271" s="29">
        <v>0</v>
      </c>
      <c r="K271" s="29">
        <v>0</v>
      </c>
      <c r="L271" s="29">
        <v>0</v>
      </c>
      <c r="M271" s="29">
        <v>0</v>
      </c>
      <c r="N271" s="29">
        <v>0</v>
      </c>
      <c r="O271" s="29">
        <v>0</v>
      </c>
      <c r="P271" s="29">
        <v>0</v>
      </c>
      <c r="Q271" s="29">
        <v>0</v>
      </c>
      <c r="R271" s="29">
        <v>2</v>
      </c>
      <c r="S271" s="29">
        <v>0</v>
      </c>
      <c r="T271" s="29">
        <v>0</v>
      </c>
      <c r="U271" s="29">
        <v>0</v>
      </c>
      <c r="V271" s="29">
        <v>0</v>
      </c>
      <c r="W271" s="29">
        <v>1</v>
      </c>
      <c r="X271" s="29">
        <v>2</v>
      </c>
      <c r="Y271" s="29">
        <v>0</v>
      </c>
      <c r="Z271" s="30">
        <f t="shared" si="16"/>
        <v>5</v>
      </c>
    </row>
    <row r="272" spans="1:27" ht="25.5" customHeight="1" x14ac:dyDescent="0.25">
      <c r="A272" s="21"/>
      <c r="B272" s="26" t="s">
        <v>890</v>
      </c>
      <c r="C272" s="27" t="s">
        <v>286</v>
      </c>
      <c r="D272" s="27" t="s">
        <v>294</v>
      </c>
      <c r="E272" s="27" t="s">
        <v>769</v>
      </c>
      <c r="F272" s="28">
        <v>7.6537553999999997</v>
      </c>
      <c r="G272" s="29">
        <v>0</v>
      </c>
      <c r="H272" s="29">
        <v>0</v>
      </c>
      <c r="I272" s="29">
        <v>1</v>
      </c>
      <c r="J272" s="29">
        <v>0</v>
      </c>
      <c r="K272" s="29">
        <v>0</v>
      </c>
      <c r="L272" s="29">
        <v>0</v>
      </c>
      <c r="M272" s="29">
        <v>0</v>
      </c>
      <c r="N272" s="29">
        <v>0</v>
      </c>
      <c r="O272" s="29">
        <v>0</v>
      </c>
      <c r="P272" s="29">
        <v>0</v>
      </c>
      <c r="Q272" s="29">
        <v>0</v>
      </c>
      <c r="R272" s="29">
        <v>2</v>
      </c>
      <c r="S272" s="29">
        <v>0</v>
      </c>
      <c r="T272" s="29">
        <v>1</v>
      </c>
      <c r="U272" s="29">
        <v>0</v>
      </c>
      <c r="V272" s="29">
        <v>0</v>
      </c>
      <c r="W272" s="29">
        <v>0</v>
      </c>
      <c r="X272" s="29">
        <v>2</v>
      </c>
      <c r="Y272" s="29">
        <v>0</v>
      </c>
      <c r="Z272" s="30">
        <f t="shared" si="16"/>
        <v>6</v>
      </c>
    </row>
    <row r="273" spans="1:27" ht="25.5" customHeight="1" x14ac:dyDescent="0.25">
      <c r="A273" s="21"/>
      <c r="B273" s="26" t="s">
        <v>890</v>
      </c>
      <c r="C273" s="27" t="s">
        <v>295</v>
      </c>
      <c r="D273" s="27" t="s">
        <v>770</v>
      </c>
      <c r="E273" s="45" t="s">
        <v>771</v>
      </c>
      <c r="F273" s="51">
        <v>7.6877412999999999</v>
      </c>
      <c r="G273" s="29">
        <v>0</v>
      </c>
      <c r="H273" s="29">
        <v>0</v>
      </c>
      <c r="I273" s="29">
        <v>1</v>
      </c>
      <c r="J273" s="29">
        <v>0</v>
      </c>
      <c r="K273" s="29">
        <v>0</v>
      </c>
      <c r="L273" s="29">
        <v>0</v>
      </c>
      <c r="M273" s="29">
        <v>1</v>
      </c>
      <c r="N273" s="29">
        <v>0</v>
      </c>
      <c r="O273" s="29">
        <v>0</v>
      </c>
      <c r="P273" s="29">
        <v>0</v>
      </c>
      <c r="Q273" s="29">
        <v>0</v>
      </c>
      <c r="R273" s="29">
        <v>0</v>
      </c>
      <c r="S273" s="29">
        <v>0</v>
      </c>
      <c r="T273" s="29">
        <v>0</v>
      </c>
      <c r="U273" s="29">
        <v>0</v>
      </c>
      <c r="V273" s="29">
        <v>0</v>
      </c>
      <c r="W273" s="29">
        <v>0</v>
      </c>
      <c r="X273" s="29">
        <v>2</v>
      </c>
      <c r="Y273" s="29">
        <v>0</v>
      </c>
      <c r="Z273" s="30">
        <f t="shared" si="16"/>
        <v>4</v>
      </c>
      <c r="AA273" s="9"/>
    </row>
    <row r="274" spans="1:27" ht="25.5" customHeight="1" x14ac:dyDescent="0.25">
      <c r="A274" s="21"/>
      <c r="B274" s="26" t="s">
        <v>890</v>
      </c>
      <c r="C274" s="27" t="s">
        <v>295</v>
      </c>
      <c r="D274" s="27" t="s">
        <v>296</v>
      </c>
      <c r="E274" s="45" t="s">
        <v>772</v>
      </c>
      <c r="F274" s="51">
        <v>7.2729692000000004</v>
      </c>
      <c r="G274" s="29">
        <v>4</v>
      </c>
      <c r="H274" s="29">
        <v>0</v>
      </c>
      <c r="I274" s="29">
        <v>0</v>
      </c>
      <c r="J274" s="29">
        <v>0</v>
      </c>
      <c r="K274" s="29">
        <v>0</v>
      </c>
      <c r="L274" s="29">
        <v>1</v>
      </c>
      <c r="M274" s="29">
        <v>1</v>
      </c>
      <c r="N274" s="29">
        <v>0</v>
      </c>
      <c r="O274" s="29">
        <v>1</v>
      </c>
      <c r="P274" s="29">
        <v>0</v>
      </c>
      <c r="Q274" s="29">
        <v>0</v>
      </c>
      <c r="R274" s="29">
        <v>2</v>
      </c>
      <c r="S274" s="29">
        <v>1</v>
      </c>
      <c r="T274" s="29">
        <v>0</v>
      </c>
      <c r="U274" s="29">
        <v>0</v>
      </c>
      <c r="V274" s="29">
        <v>1</v>
      </c>
      <c r="W274" s="29">
        <v>0</v>
      </c>
      <c r="X274" s="29">
        <v>3</v>
      </c>
      <c r="Y274" s="29">
        <v>0</v>
      </c>
      <c r="Z274" s="30">
        <f t="shared" si="16"/>
        <v>14</v>
      </c>
    </row>
    <row r="275" spans="1:27" ht="25.5" customHeight="1" x14ac:dyDescent="0.25">
      <c r="A275" s="21"/>
      <c r="B275" s="26" t="s">
        <v>890</v>
      </c>
      <c r="C275" s="27" t="s">
        <v>295</v>
      </c>
      <c r="D275" s="27" t="s">
        <v>297</v>
      </c>
      <c r="E275" s="27" t="s">
        <v>773</v>
      </c>
      <c r="F275" s="28">
        <v>7.6877412999999999</v>
      </c>
      <c r="G275" s="29">
        <v>0</v>
      </c>
      <c r="H275" s="29">
        <v>0</v>
      </c>
      <c r="I275" s="29">
        <v>1</v>
      </c>
      <c r="J275" s="29">
        <v>0</v>
      </c>
      <c r="K275" s="29">
        <v>0</v>
      </c>
      <c r="L275" s="29">
        <v>0</v>
      </c>
      <c r="M275" s="29">
        <v>2</v>
      </c>
      <c r="N275" s="29">
        <v>0</v>
      </c>
      <c r="O275" s="29">
        <v>0</v>
      </c>
      <c r="P275" s="29">
        <v>0</v>
      </c>
      <c r="Q275" s="29">
        <v>0</v>
      </c>
      <c r="R275" s="29">
        <v>1</v>
      </c>
      <c r="S275" s="29">
        <v>0</v>
      </c>
      <c r="T275" s="29">
        <v>0</v>
      </c>
      <c r="U275" s="29">
        <v>0</v>
      </c>
      <c r="V275" s="29">
        <v>0</v>
      </c>
      <c r="W275" s="29">
        <v>0</v>
      </c>
      <c r="X275" s="29">
        <v>2</v>
      </c>
      <c r="Y275" s="29">
        <v>0</v>
      </c>
      <c r="Z275" s="30">
        <f t="shared" si="16"/>
        <v>6</v>
      </c>
    </row>
    <row r="276" spans="1:27" ht="25.5" customHeight="1" x14ac:dyDescent="0.25">
      <c r="A276" s="21"/>
      <c r="B276" s="26" t="s">
        <v>890</v>
      </c>
      <c r="C276" s="27" t="s">
        <v>298</v>
      </c>
      <c r="D276" s="27" t="s">
        <v>299</v>
      </c>
      <c r="E276" s="27" t="s">
        <v>774</v>
      </c>
      <c r="F276" s="28">
        <v>7.6813152999999996</v>
      </c>
      <c r="G276" s="30">
        <v>2</v>
      </c>
      <c r="H276" s="29">
        <v>1</v>
      </c>
      <c r="I276" s="29">
        <v>3</v>
      </c>
      <c r="J276" s="29">
        <v>1</v>
      </c>
      <c r="K276" s="29">
        <v>1</v>
      </c>
      <c r="L276" s="29">
        <v>6</v>
      </c>
      <c r="M276" s="29">
        <v>2</v>
      </c>
      <c r="N276" s="29">
        <v>0</v>
      </c>
      <c r="O276" s="29">
        <v>1</v>
      </c>
      <c r="P276" s="29">
        <v>0</v>
      </c>
      <c r="Q276" s="29">
        <v>0</v>
      </c>
      <c r="R276" s="29">
        <v>6</v>
      </c>
      <c r="S276" s="29">
        <v>0</v>
      </c>
      <c r="T276" s="29">
        <v>1</v>
      </c>
      <c r="U276" s="29">
        <v>0</v>
      </c>
      <c r="V276" s="29">
        <v>2</v>
      </c>
      <c r="W276" s="29">
        <v>2</v>
      </c>
      <c r="X276" s="29">
        <v>12</v>
      </c>
      <c r="Y276" s="29">
        <v>0</v>
      </c>
      <c r="Z276" s="30">
        <f t="shared" si="16"/>
        <v>40</v>
      </c>
    </row>
    <row r="277" spans="1:27" ht="25.5" customHeight="1" x14ac:dyDescent="0.25">
      <c r="A277" s="21"/>
      <c r="B277" s="26" t="s">
        <v>890</v>
      </c>
      <c r="C277" s="27" t="s">
        <v>300</v>
      </c>
      <c r="D277" s="27" t="s">
        <v>301</v>
      </c>
      <c r="E277" s="27" t="s">
        <v>775</v>
      </c>
      <c r="F277" s="28">
        <v>7.6594395000000004</v>
      </c>
      <c r="G277" s="29">
        <v>1</v>
      </c>
      <c r="H277" s="29">
        <v>0</v>
      </c>
      <c r="I277" s="29">
        <v>1</v>
      </c>
      <c r="J277" s="29">
        <v>0</v>
      </c>
      <c r="K277" s="29">
        <v>0</v>
      </c>
      <c r="L277" s="29">
        <v>0</v>
      </c>
      <c r="M277" s="29">
        <v>2</v>
      </c>
      <c r="N277" s="29">
        <v>0</v>
      </c>
      <c r="O277" s="29">
        <v>0</v>
      </c>
      <c r="P277" s="29">
        <v>0</v>
      </c>
      <c r="Q277" s="29">
        <v>1</v>
      </c>
      <c r="R277" s="29">
        <v>3</v>
      </c>
      <c r="S277" s="29">
        <v>0</v>
      </c>
      <c r="T277" s="29">
        <v>0</v>
      </c>
      <c r="U277" s="29">
        <v>0</v>
      </c>
      <c r="V277" s="29">
        <v>1</v>
      </c>
      <c r="W277" s="29">
        <v>0</v>
      </c>
      <c r="X277" s="29">
        <v>4</v>
      </c>
      <c r="Y277" s="29">
        <v>0</v>
      </c>
      <c r="Z277" s="30">
        <f t="shared" si="16"/>
        <v>13</v>
      </c>
    </row>
    <row r="278" spans="1:27" ht="25.5" customHeight="1" x14ac:dyDescent="0.25">
      <c r="A278" s="21"/>
      <c r="B278" s="26" t="s">
        <v>890</v>
      </c>
      <c r="C278" s="27" t="s">
        <v>70</v>
      </c>
      <c r="D278" s="27" t="s">
        <v>70</v>
      </c>
      <c r="E278" s="27" t="s">
        <v>776</v>
      </c>
      <c r="F278" s="28">
        <v>7.6479923000000003</v>
      </c>
      <c r="G278" s="29">
        <v>0</v>
      </c>
      <c r="H278" s="29">
        <v>0</v>
      </c>
      <c r="I278" s="29">
        <v>1</v>
      </c>
      <c r="J278" s="29">
        <v>0</v>
      </c>
      <c r="K278" s="29">
        <v>0</v>
      </c>
      <c r="L278" s="29">
        <v>1</v>
      </c>
      <c r="M278" s="29">
        <v>0</v>
      </c>
      <c r="N278" s="29">
        <v>0</v>
      </c>
      <c r="O278" s="29">
        <v>0</v>
      </c>
      <c r="P278" s="29">
        <v>0</v>
      </c>
      <c r="Q278" s="29">
        <v>0</v>
      </c>
      <c r="R278" s="29">
        <v>2</v>
      </c>
      <c r="S278" s="29">
        <v>0</v>
      </c>
      <c r="T278" s="29">
        <v>0</v>
      </c>
      <c r="U278" s="29">
        <v>0</v>
      </c>
      <c r="V278" s="29">
        <v>0</v>
      </c>
      <c r="W278" s="29">
        <v>0</v>
      </c>
      <c r="X278" s="29">
        <v>4</v>
      </c>
      <c r="Y278" s="29">
        <v>0</v>
      </c>
      <c r="Z278" s="30">
        <f t="shared" si="16"/>
        <v>8</v>
      </c>
    </row>
    <row r="279" spans="1:27" ht="25.5" customHeight="1" x14ac:dyDescent="0.25">
      <c r="A279" s="21"/>
      <c r="B279" s="26" t="s">
        <v>890</v>
      </c>
      <c r="C279" s="27" t="s">
        <v>290</v>
      </c>
      <c r="D279" s="27" t="s">
        <v>302</v>
      </c>
      <c r="E279" s="27" t="s">
        <v>777</v>
      </c>
      <c r="F279" s="28">
        <v>7.7487506000000002</v>
      </c>
      <c r="G279" s="29">
        <v>0</v>
      </c>
      <c r="H279" s="29">
        <v>0</v>
      </c>
      <c r="I279" s="29">
        <v>5</v>
      </c>
      <c r="J279" s="29">
        <v>0</v>
      </c>
      <c r="K279" s="29">
        <v>0</v>
      </c>
      <c r="L279" s="29">
        <v>1</v>
      </c>
      <c r="M279" s="29">
        <v>0</v>
      </c>
      <c r="N279" s="29">
        <v>0</v>
      </c>
      <c r="O279" s="29">
        <v>1</v>
      </c>
      <c r="P279" s="29">
        <v>0</v>
      </c>
      <c r="Q279" s="29">
        <v>1</v>
      </c>
      <c r="R279" s="29">
        <v>3</v>
      </c>
      <c r="S279" s="29">
        <v>0</v>
      </c>
      <c r="T279" s="29">
        <v>0</v>
      </c>
      <c r="U279" s="29">
        <v>1</v>
      </c>
      <c r="V279" s="29">
        <v>0</v>
      </c>
      <c r="W279" s="29">
        <v>0</v>
      </c>
      <c r="X279" s="29">
        <v>5</v>
      </c>
      <c r="Y279" s="29">
        <v>0</v>
      </c>
      <c r="Z279" s="30">
        <f t="shared" si="16"/>
        <v>17</v>
      </c>
    </row>
    <row r="280" spans="1:27" ht="25.5" customHeight="1" x14ac:dyDescent="0.25">
      <c r="A280" s="21"/>
      <c r="B280" s="26" t="s">
        <v>890</v>
      </c>
      <c r="C280" s="27" t="s">
        <v>303</v>
      </c>
      <c r="D280" s="27" t="s">
        <v>304</v>
      </c>
      <c r="E280" s="45" t="s">
        <v>778</v>
      </c>
      <c r="F280" s="51">
        <v>7.2729692000000004</v>
      </c>
      <c r="G280" s="29">
        <v>1</v>
      </c>
      <c r="H280" s="29">
        <v>3</v>
      </c>
      <c r="I280" s="29">
        <v>1</v>
      </c>
      <c r="J280" s="29">
        <v>1</v>
      </c>
      <c r="K280" s="29">
        <v>0</v>
      </c>
      <c r="L280" s="29">
        <v>1</v>
      </c>
      <c r="M280" s="29">
        <v>0</v>
      </c>
      <c r="N280" s="29">
        <v>0</v>
      </c>
      <c r="O280" s="29">
        <v>0</v>
      </c>
      <c r="P280" s="29">
        <v>1</v>
      </c>
      <c r="Q280" s="29">
        <v>1</v>
      </c>
      <c r="R280" s="29">
        <v>3</v>
      </c>
      <c r="S280" s="29">
        <v>0</v>
      </c>
      <c r="T280" s="29">
        <v>0</v>
      </c>
      <c r="U280" s="29">
        <v>0</v>
      </c>
      <c r="V280" s="29">
        <v>1</v>
      </c>
      <c r="W280" s="29">
        <v>0</v>
      </c>
      <c r="X280" s="29">
        <v>6</v>
      </c>
      <c r="Y280" s="29">
        <v>1</v>
      </c>
      <c r="Z280" s="30">
        <f t="shared" si="16"/>
        <v>20</v>
      </c>
    </row>
    <row r="281" spans="1:27" s="10" customFormat="1" ht="25.5" customHeight="1" x14ac:dyDescent="0.25">
      <c r="A281" s="22"/>
      <c r="B281" s="26" t="s">
        <v>890</v>
      </c>
      <c r="C281" s="27" t="s">
        <v>283</v>
      </c>
      <c r="D281" s="27" t="s">
        <v>305</v>
      </c>
      <c r="E281" s="27" t="s">
        <v>779</v>
      </c>
      <c r="F281" s="28">
        <v>7.6558852999999996</v>
      </c>
      <c r="G281" s="29">
        <v>0</v>
      </c>
      <c r="H281" s="29">
        <v>0</v>
      </c>
      <c r="I281" s="29">
        <v>0</v>
      </c>
      <c r="J281" s="29">
        <v>0</v>
      </c>
      <c r="K281" s="29">
        <v>0</v>
      </c>
      <c r="L281" s="29">
        <v>1</v>
      </c>
      <c r="M281" s="29">
        <v>0</v>
      </c>
      <c r="N281" s="29">
        <v>0</v>
      </c>
      <c r="O281" s="29">
        <v>0</v>
      </c>
      <c r="P281" s="29">
        <v>0</v>
      </c>
      <c r="Q281" s="29">
        <v>1</v>
      </c>
      <c r="R281" s="29">
        <v>2</v>
      </c>
      <c r="S281" s="29">
        <v>0</v>
      </c>
      <c r="T281" s="29">
        <v>0</v>
      </c>
      <c r="U281" s="29">
        <v>0</v>
      </c>
      <c r="V281" s="29">
        <v>0</v>
      </c>
      <c r="W281" s="29">
        <v>0</v>
      </c>
      <c r="X281" s="29">
        <v>3</v>
      </c>
      <c r="Y281" s="29">
        <v>1</v>
      </c>
      <c r="Z281" s="30">
        <f t="shared" si="16"/>
        <v>8</v>
      </c>
    </row>
    <row r="282" spans="1:27" ht="25.5" customHeight="1" x14ac:dyDescent="0.25">
      <c r="A282" s="21"/>
      <c r="B282" s="26" t="s">
        <v>890</v>
      </c>
      <c r="C282" s="27" t="s">
        <v>283</v>
      </c>
      <c r="D282" s="27" t="s">
        <v>306</v>
      </c>
      <c r="E282" s="27" t="s">
        <v>780</v>
      </c>
      <c r="F282" s="28">
        <v>7.6626656000000004</v>
      </c>
      <c r="G282" s="29">
        <v>0</v>
      </c>
      <c r="H282" s="29">
        <v>0</v>
      </c>
      <c r="I282" s="29">
        <v>2</v>
      </c>
      <c r="J282" s="29">
        <v>0</v>
      </c>
      <c r="K282" s="29">
        <v>0</v>
      </c>
      <c r="L282" s="29">
        <v>3</v>
      </c>
      <c r="M282" s="29">
        <v>0</v>
      </c>
      <c r="N282" s="29">
        <v>0</v>
      </c>
      <c r="O282" s="29">
        <v>2</v>
      </c>
      <c r="P282" s="29">
        <v>0</v>
      </c>
      <c r="Q282" s="29">
        <v>0</v>
      </c>
      <c r="R282" s="29">
        <v>2</v>
      </c>
      <c r="S282" s="29">
        <v>0</v>
      </c>
      <c r="T282" s="29">
        <v>0</v>
      </c>
      <c r="U282" s="29">
        <v>0</v>
      </c>
      <c r="V282" s="29">
        <v>1</v>
      </c>
      <c r="W282" s="29">
        <v>1</v>
      </c>
      <c r="X282" s="29">
        <v>2</v>
      </c>
      <c r="Y282" s="29">
        <v>0</v>
      </c>
      <c r="Z282" s="30">
        <f t="shared" si="16"/>
        <v>13</v>
      </c>
    </row>
    <row r="283" spans="1:27" s="10" customFormat="1" ht="25.5" customHeight="1" x14ac:dyDescent="0.25">
      <c r="A283" s="22"/>
      <c r="B283" s="26" t="s">
        <v>281</v>
      </c>
      <c r="C283" s="26"/>
      <c r="D283" s="26">
        <v>21</v>
      </c>
      <c r="E283" s="26"/>
      <c r="F283" s="31"/>
      <c r="G283" s="30">
        <f t="shared" ref="G283:M283" si="17">SUM(G262:G282)</f>
        <v>14</v>
      </c>
      <c r="H283" s="30">
        <f t="shared" si="17"/>
        <v>9</v>
      </c>
      <c r="I283" s="30">
        <f t="shared" si="17"/>
        <v>32</v>
      </c>
      <c r="J283" s="30">
        <f t="shared" si="17"/>
        <v>4</v>
      </c>
      <c r="K283" s="30">
        <f t="shared" si="17"/>
        <v>1</v>
      </c>
      <c r="L283" s="30">
        <f t="shared" si="17"/>
        <v>31</v>
      </c>
      <c r="M283" s="30">
        <f t="shared" si="17"/>
        <v>18</v>
      </c>
      <c r="N283" s="30">
        <v>0</v>
      </c>
      <c r="O283" s="30">
        <f t="shared" ref="O283:Y283" si="18">SUM(O262:O282)</f>
        <v>11</v>
      </c>
      <c r="P283" s="30">
        <f t="shared" si="18"/>
        <v>1</v>
      </c>
      <c r="Q283" s="30">
        <f t="shared" si="18"/>
        <v>5</v>
      </c>
      <c r="R283" s="30">
        <f t="shared" si="18"/>
        <v>45</v>
      </c>
      <c r="S283" s="30">
        <f t="shared" si="18"/>
        <v>1</v>
      </c>
      <c r="T283" s="30">
        <f t="shared" si="18"/>
        <v>4</v>
      </c>
      <c r="U283" s="30">
        <f t="shared" si="18"/>
        <v>1</v>
      </c>
      <c r="V283" s="30">
        <f t="shared" si="18"/>
        <v>10</v>
      </c>
      <c r="W283" s="30">
        <f t="shared" si="18"/>
        <v>6</v>
      </c>
      <c r="X283" s="30">
        <f t="shared" si="18"/>
        <v>77</v>
      </c>
      <c r="Y283" s="30">
        <f t="shared" si="18"/>
        <v>3</v>
      </c>
      <c r="Z283" s="30">
        <f t="shared" si="16"/>
        <v>273</v>
      </c>
    </row>
    <row r="284" spans="1:27" ht="25.5" customHeight="1" x14ac:dyDescent="0.25">
      <c r="A284" s="21"/>
      <c r="B284" s="26" t="s">
        <v>781</v>
      </c>
      <c r="C284" s="27" t="s">
        <v>307</v>
      </c>
      <c r="D284" s="27" t="s">
        <v>308</v>
      </c>
      <c r="E284" s="27" t="s">
        <v>782</v>
      </c>
      <c r="F284" s="28">
        <v>7.4609307999999999</v>
      </c>
      <c r="G284" s="29">
        <v>0</v>
      </c>
      <c r="H284" s="29">
        <v>0</v>
      </c>
      <c r="I284" s="29">
        <v>0</v>
      </c>
      <c r="J284" s="29">
        <v>0</v>
      </c>
      <c r="K284" s="29">
        <v>0</v>
      </c>
      <c r="L284" s="29">
        <v>1</v>
      </c>
      <c r="M284" s="29">
        <v>1</v>
      </c>
      <c r="N284" s="29">
        <v>0</v>
      </c>
      <c r="O284" s="29">
        <v>0</v>
      </c>
      <c r="P284" s="29">
        <v>0</v>
      </c>
      <c r="Q284" s="29">
        <v>0</v>
      </c>
      <c r="R284" s="29">
        <v>0</v>
      </c>
      <c r="S284" s="29">
        <v>0</v>
      </c>
      <c r="T284" s="29">
        <v>0</v>
      </c>
      <c r="U284" s="29">
        <v>0</v>
      </c>
      <c r="V284" s="29">
        <v>0</v>
      </c>
      <c r="W284" s="29">
        <v>0</v>
      </c>
      <c r="X284" s="29">
        <v>2</v>
      </c>
      <c r="Y284" s="29">
        <v>0</v>
      </c>
      <c r="Z284" s="30">
        <f t="shared" si="16"/>
        <v>4</v>
      </c>
    </row>
    <row r="285" spans="1:27" ht="25.5" customHeight="1" x14ac:dyDescent="0.25">
      <c r="A285" s="21"/>
      <c r="B285" s="26" t="s">
        <v>781</v>
      </c>
      <c r="C285" s="27" t="s">
        <v>309</v>
      </c>
      <c r="D285" s="27" t="s">
        <v>60</v>
      </c>
      <c r="E285" s="27" t="s">
        <v>783</v>
      </c>
      <c r="F285" s="28">
        <v>7.4888000000000003</v>
      </c>
      <c r="G285" s="29">
        <v>2</v>
      </c>
      <c r="H285" s="29">
        <v>1</v>
      </c>
      <c r="I285" s="29">
        <v>0</v>
      </c>
      <c r="J285" s="29">
        <v>0</v>
      </c>
      <c r="K285" s="29">
        <v>0</v>
      </c>
      <c r="L285" s="29">
        <v>0</v>
      </c>
      <c r="M285" s="29">
        <v>0</v>
      </c>
      <c r="N285" s="29">
        <v>0</v>
      </c>
      <c r="O285" s="29">
        <v>1</v>
      </c>
      <c r="P285" s="29">
        <v>0</v>
      </c>
      <c r="Q285" s="29">
        <v>0</v>
      </c>
      <c r="R285" s="29">
        <v>0</v>
      </c>
      <c r="S285" s="29">
        <v>0</v>
      </c>
      <c r="T285" s="29">
        <v>0</v>
      </c>
      <c r="U285" s="29">
        <v>0</v>
      </c>
      <c r="V285" s="29">
        <v>0</v>
      </c>
      <c r="W285" s="29">
        <v>0</v>
      </c>
      <c r="X285" s="29">
        <v>0</v>
      </c>
      <c r="Y285" s="29">
        <v>0</v>
      </c>
      <c r="Z285" s="30">
        <f t="shared" si="16"/>
        <v>4</v>
      </c>
    </row>
    <row r="286" spans="1:27" ht="25.5" customHeight="1" x14ac:dyDescent="0.25">
      <c r="A286" s="21"/>
      <c r="B286" s="26" t="s">
        <v>781</v>
      </c>
      <c r="C286" s="27" t="s">
        <v>310</v>
      </c>
      <c r="D286" s="27" t="s">
        <v>311</v>
      </c>
      <c r="E286" s="27" t="s">
        <v>784</v>
      </c>
      <c r="F286" s="28">
        <v>7.5268126000000004</v>
      </c>
      <c r="G286" s="29">
        <v>1</v>
      </c>
      <c r="H286" s="29">
        <v>0</v>
      </c>
      <c r="I286" s="29">
        <v>0</v>
      </c>
      <c r="J286" s="29">
        <v>0</v>
      </c>
      <c r="K286" s="29">
        <v>0</v>
      </c>
      <c r="L286" s="29">
        <v>0</v>
      </c>
      <c r="M286" s="29">
        <v>0</v>
      </c>
      <c r="N286" s="29">
        <v>0</v>
      </c>
      <c r="O286" s="29">
        <v>1</v>
      </c>
      <c r="P286" s="29">
        <v>0</v>
      </c>
      <c r="Q286" s="29">
        <v>0</v>
      </c>
      <c r="R286" s="29">
        <v>1</v>
      </c>
      <c r="S286" s="29">
        <v>0</v>
      </c>
      <c r="T286" s="29">
        <v>1</v>
      </c>
      <c r="U286" s="29">
        <v>0</v>
      </c>
      <c r="V286" s="29">
        <v>0</v>
      </c>
      <c r="W286" s="29">
        <v>0</v>
      </c>
      <c r="X286" s="29">
        <v>0</v>
      </c>
      <c r="Y286" s="29">
        <v>0</v>
      </c>
      <c r="Z286" s="30">
        <f t="shared" si="16"/>
        <v>4</v>
      </c>
    </row>
    <row r="287" spans="1:27" ht="25.5" customHeight="1" x14ac:dyDescent="0.25">
      <c r="A287" s="21"/>
      <c r="B287" s="26" t="s">
        <v>781</v>
      </c>
      <c r="C287" s="27" t="s">
        <v>312</v>
      </c>
      <c r="D287" s="27" t="s">
        <v>313</v>
      </c>
      <c r="E287" s="27" t="s">
        <v>785</v>
      </c>
      <c r="F287" s="28">
        <v>7.4643001</v>
      </c>
      <c r="G287" s="29">
        <v>0</v>
      </c>
      <c r="H287" s="29">
        <v>1</v>
      </c>
      <c r="I287" s="29">
        <v>1</v>
      </c>
      <c r="J287" s="29">
        <v>0</v>
      </c>
      <c r="K287" s="29">
        <v>0</v>
      </c>
      <c r="L287" s="29">
        <v>5</v>
      </c>
      <c r="M287" s="29">
        <v>2</v>
      </c>
      <c r="N287" s="29">
        <v>0</v>
      </c>
      <c r="O287" s="29">
        <v>0</v>
      </c>
      <c r="P287" s="29">
        <v>0</v>
      </c>
      <c r="Q287" s="29">
        <v>0</v>
      </c>
      <c r="R287" s="29">
        <v>2</v>
      </c>
      <c r="S287" s="29">
        <v>0</v>
      </c>
      <c r="T287" s="29">
        <v>0</v>
      </c>
      <c r="U287" s="29">
        <v>0</v>
      </c>
      <c r="V287" s="29">
        <v>1</v>
      </c>
      <c r="W287" s="29">
        <v>1</v>
      </c>
      <c r="X287" s="29">
        <v>4</v>
      </c>
      <c r="Y287" s="29">
        <v>0</v>
      </c>
      <c r="Z287" s="30">
        <f t="shared" si="16"/>
        <v>17</v>
      </c>
    </row>
    <row r="288" spans="1:27" ht="25.5" customHeight="1" x14ac:dyDescent="0.25">
      <c r="A288" s="21"/>
      <c r="B288" s="26" t="s">
        <v>781</v>
      </c>
      <c r="C288" s="27" t="s">
        <v>310</v>
      </c>
      <c r="D288" s="27" t="s">
        <v>786</v>
      </c>
      <c r="E288" s="27" t="s">
        <v>787</v>
      </c>
      <c r="F288" s="28">
        <v>7.4610906000000004</v>
      </c>
      <c r="G288" s="29">
        <v>0</v>
      </c>
      <c r="H288" s="29">
        <v>0</v>
      </c>
      <c r="I288" s="29">
        <v>0</v>
      </c>
      <c r="J288" s="29">
        <v>0</v>
      </c>
      <c r="K288" s="29">
        <v>0</v>
      </c>
      <c r="L288" s="29">
        <v>1</v>
      </c>
      <c r="M288" s="29">
        <v>0</v>
      </c>
      <c r="N288" s="29">
        <v>0</v>
      </c>
      <c r="O288" s="29">
        <v>0</v>
      </c>
      <c r="P288" s="29">
        <v>0</v>
      </c>
      <c r="Q288" s="29">
        <v>0</v>
      </c>
      <c r="R288" s="29">
        <v>0</v>
      </c>
      <c r="S288" s="29">
        <v>0</v>
      </c>
      <c r="T288" s="29">
        <v>0</v>
      </c>
      <c r="U288" s="29">
        <v>0</v>
      </c>
      <c r="V288" s="29">
        <v>0</v>
      </c>
      <c r="W288" s="29">
        <v>0</v>
      </c>
      <c r="X288" s="29">
        <v>1</v>
      </c>
      <c r="Y288" s="29">
        <v>0</v>
      </c>
      <c r="Z288" s="30">
        <f t="shared" si="16"/>
        <v>2</v>
      </c>
    </row>
    <row r="289" spans="1:27" ht="25.5" customHeight="1" x14ac:dyDescent="0.25">
      <c r="A289" s="21"/>
      <c r="B289" s="26" t="s">
        <v>781</v>
      </c>
      <c r="C289" s="27" t="s">
        <v>314</v>
      </c>
      <c r="D289" s="27" t="s">
        <v>315</v>
      </c>
      <c r="E289" s="27" t="s">
        <v>788</v>
      </c>
      <c r="F289" s="28">
        <v>7.5334010999999999</v>
      </c>
      <c r="G289" s="29">
        <v>0</v>
      </c>
      <c r="H289" s="29">
        <v>0</v>
      </c>
      <c r="I289" s="29">
        <v>1</v>
      </c>
      <c r="J289" s="29">
        <v>0</v>
      </c>
      <c r="K289" s="29">
        <v>0</v>
      </c>
      <c r="L289" s="29">
        <v>1</v>
      </c>
      <c r="M289" s="29">
        <v>0</v>
      </c>
      <c r="N289" s="29">
        <v>0</v>
      </c>
      <c r="O289" s="29">
        <v>1</v>
      </c>
      <c r="P289" s="29">
        <v>0</v>
      </c>
      <c r="Q289" s="29">
        <v>0</v>
      </c>
      <c r="R289" s="29">
        <v>1</v>
      </c>
      <c r="S289" s="29">
        <v>0</v>
      </c>
      <c r="T289" s="29">
        <v>0</v>
      </c>
      <c r="U289" s="29">
        <v>0</v>
      </c>
      <c r="V289" s="29">
        <v>0</v>
      </c>
      <c r="W289" s="29">
        <v>0</v>
      </c>
      <c r="X289" s="29">
        <v>2</v>
      </c>
      <c r="Y289" s="29">
        <v>0</v>
      </c>
      <c r="Z289" s="30">
        <f t="shared" si="16"/>
        <v>6</v>
      </c>
    </row>
    <row r="290" spans="1:27" ht="25.5" customHeight="1" x14ac:dyDescent="0.25">
      <c r="A290" s="21"/>
      <c r="B290" s="26" t="s">
        <v>781</v>
      </c>
      <c r="C290" s="27" t="s">
        <v>307</v>
      </c>
      <c r="D290" s="27" t="s">
        <v>316</v>
      </c>
      <c r="E290" s="27" t="s">
        <v>789</v>
      </c>
      <c r="F290" s="28">
        <v>7.4589683999999998</v>
      </c>
      <c r="G290" s="29">
        <v>0</v>
      </c>
      <c r="H290" s="29">
        <v>0</v>
      </c>
      <c r="I290" s="29">
        <v>0</v>
      </c>
      <c r="J290" s="29">
        <v>0</v>
      </c>
      <c r="K290" s="29">
        <v>0</v>
      </c>
      <c r="L290" s="29">
        <v>1</v>
      </c>
      <c r="M290" s="29">
        <v>0</v>
      </c>
      <c r="N290" s="29">
        <v>0</v>
      </c>
      <c r="O290" s="29">
        <v>0</v>
      </c>
      <c r="P290" s="29">
        <v>0</v>
      </c>
      <c r="Q290" s="29">
        <v>0</v>
      </c>
      <c r="R290" s="29">
        <v>1</v>
      </c>
      <c r="S290" s="29">
        <v>0</v>
      </c>
      <c r="T290" s="29">
        <v>0</v>
      </c>
      <c r="U290" s="29">
        <v>0</v>
      </c>
      <c r="V290" s="29">
        <v>0</v>
      </c>
      <c r="W290" s="29">
        <v>0</v>
      </c>
      <c r="X290" s="29">
        <v>1</v>
      </c>
      <c r="Y290" s="29">
        <v>0</v>
      </c>
      <c r="Z290" s="30">
        <f t="shared" si="16"/>
        <v>3</v>
      </c>
    </row>
    <row r="291" spans="1:27" ht="25.5" customHeight="1" x14ac:dyDescent="0.25">
      <c r="A291" s="21"/>
      <c r="B291" s="26" t="s">
        <v>781</v>
      </c>
      <c r="C291" s="27" t="s">
        <v>314</v>
      </c>
      <c r="D291" s="27" t="s">
        <v>317</v>
      </c>
      <c r="E291" s="27" t="s">
        <v>790</v>
      </c>
      <c r="F291" s="28">
        <v>7.5053814000000001</v>
      </c>
      <c r="G291" s="29">
        <v>0</v>
      </c>
      <c r="H291" s="29">
        <v>1</v>
      </c>
      <c r="I291" s="29">
        <v>0</v>
      </c>
      <c r="J291" s="29">
        <v>0</v>
      </c>
      <c r="K291" s="29">
        <v>0</v>
      </c>
      <c r="L291" s="29">
        <v>0</v>
      </c>
      <c r="M291" s="29">
        <v>1</v>
      </c>
      <c r="N291" s="29">
        <v>0</v>
      </c>
      <c r="O291" s="29">
        <v>0</v>
      </c>
      <c r="P291" s="29">
        <v>0</v>
      </c>
      <c r="Q291" s="29">
        <v>0</v>
      </c>
      <c r="R291" s="29">
        <v>0</v>
      </c>
      <c r="S291" s="29">
        <v>0</v>
      </c>
      <c r="T291" s="29">
        <v>0</v>
      </c>
      <c r="U291" s="29">
        <v>0</v>
      </c>
      <c r="V291" s="29">
        <v>0</v>
      </c>
      <c r="W291" s="29">
        <v>0</v>
      </c>
      <c r="X291" s="29">
        <v>0</v>
      </c>
      <c r="Y291" s="29">
        <v>0</v>
      </c>
      <c r="Z291" s="30">
        <f t="shared" si="16"/>
        <v>2</v>
      </c>
    </row>
    <row r="292" spans="1:27" ht="25.5" customHeight="1" x14ac:dyDescent="0.25">
      <c r="A292" s="21"/>
      <c r="B292" s="26" t="s">
        <v>781</v>
      </c>
      <c r="C292" s="27" t="s">
        <v>791</v>
      </c>
      <c r="D292" s="27" t="s">
        <v>792</v>
      </c>
      <c r="E292" s="27" t="s">
        <v>793</v>
      </c>
      <c r="F292" s="28">
        <v>7.4593648999999997</v>
      </c>
      <c r="G292" s="29">
        <v>1</v>
      </c>
      <c r="H292" s="29">
        <v>1</v>
      </c>
      <c r="I292" s="29">
        <v>1</v>
      </c>
      <c r="J292" s="29">
        <v>0</v>
      </c>
      <c r="K292" s="29">
        <v>0</v>
      </c>
      <c r="L292" s="29">
        <v>0</v>
      </c>
      <c r="M292" s="29">
        <v>1</v>
      </c>
      <c r="N292" s="29">
        <v>0</v>
      </c>
      <c r="O292" s="29">
        <v>0</v>
      </c>
      <c r="P292" s="29">
        <v>0</v>
      </c>
      <c r="Q292" s="29">
        <v>0</v>
      </c>
      <c r="R292" s="29">
        <v>1</v>
      </c>
      <c r="S292" s="29">
        <v>0</v>
      </c>
      <c r="T292" s="29">
        <v>0</v>
      </c>
      <c r="U292" s="29">
        <v>0</v>
      </c>
      <c r="V292" s="29">
        <v>0</v>
      </c>
      <c r="W292" s="29">
        <v>0</v>
      </c>
      <c r="X292" s="29">
        <v>1</v>
      </c>
      <c r="Y292" s="29">
        <v>0</v>
      </c>
      <c r="Z292" s="30">
        <f t="shared" si="16"/>
        <v>6</v>
      </c>
    </row>
    <row r="293" spans="1:27" ht="25.5" customHeight="1" x14ac:dyDescent="0.25">
      <c r="A293" s="21"/>
      <c r="B293" s="26" t="s">
        <v>781</v>
      </c>
      <c r="C293" s="27" t="s">
        <v>307</v>
      </c>
      <c r="D293" s="27" t="s">
        <v>318</v>
      </c>
      <c r="E293" s="27" t="s">
        <v>794</v>
      </c>
      <c r="F293" s="28">
        <v>7.4589333</v>
      </c>
      <c r="G293" s="29">
        <v>0</v>
      </c>
      <c r="H293" s="29">
        <v>0</v>
      </c>
      <c r="I293" s="29">
        <v>2</v>
      </c>
      <c r="J293" s="29">
        <v>0</v>
      </c>
      <c r="K293" s="29">
        <v>0</v>
      </c>
      <c r="L293" s="29">
        <v>0</v>
      </c>
      <c r="M293" s="29">
        <v>0</v>
      </c>
      <c r="N293" s="29">
        <v>0</v>
      </c>
      <c r="O293" s="29">
        <v>0</v>
      </c>
      <c r="P293" s="29">
        <v>0</v>
      </c>
      <c r="Q293" s="29">
        <v>0</v>
      </c>
      <c r="R293" s="29">
        <v>2</v>
      </c>
      <c r="S293" s="29">
        <v>0</v>
      </c>
      <c r="T293" s="29">
        <v>0</v>
      </c>
      <c r="U293" s="29">
        <v>0</v>
      </c>
      <c r="V293" s="29">
        <v>0</v>
      </c>
      <c r="W293" s="29">
        <v>0</v>
      </c>
      <c r="X293" s="29">
        <v>3</v>
      </c>
      <c r="Y293" s="29">
        <v>0</v>
      </c>
      <c r="Z293" s="30">
        <f t="shared" si="16"/>
        <v>7</v>
      </c>
      <c r="AA293" s="9"/>
    </row>
    <row r="294" spans="1:27" ht="25.5" customHeight="1" x14ac:dyDescent="0.25">
      <c r="A294" s="21"/>
      <c r="B294" s="26" t="s">
        <v>781</v>
      </c>
      <c r="C294" s="27" t="s">
        <v>795</v>
      </c>
      <c r="D294" s="27" t="s">
        <v>320</v>
      </c>
      <c r="E294" s="27" t="s">
        <v>796</v>
      </c>
      <c r="F294" s="28">
        <v>7.4607847999999999</v>
      </c>
      <c r="G294" s="29">
        <v>1</v>
      </c>
      <c r="H294" s="29">
        <v>0</v>
      </c>
      <c r="I294" s="29">
        <v>7</v>
      </c>
      <c r="J294" s="29">
        <v>1</v>
      </c>
      <c r="K294" s="29">
        <v>0</v>
      </c>
      <c r="L294" s="29">
        <v>11</v>
      </c>
      <c r="M294" s="29">
        <v>2</v>
      </c>
      <c r="N294" s="29">
        <v>1</v>
      </c>
      <c r="O294" s="29">
        <v>2</v>
      </c>
      <c r="P294" s="29">
        <v>0</v>
      </c>
      <c r="Q294" s="29">
        <v>0</v>
      </c>
      <c r="R294" s="29">
        <v>11</v>
      </c>
      <c r="S294" s="29">
        <v>0</v>
      </c>
      <c r="T294" s="29">
        <v>1</v>
      </c>
      <c r="U294" s="29">
        <v>0</v>
      </c>
      <c r="V294" s="29">
        <v>0</v>
      </c>
      <c r="W294" s="29">
        <v>2</v>
      </c>
      <c r="X294" s="29">
        <v>9</v>
      </c>
      <c r="Y294" s="29">
        <v>0</v>
      </c>
      <c r="Z294" s="30">
        <f t="shared" si="16"/>
        <v>48</v>
      </c>
    </row>
    <row r="295" spans="1:27" ht="25.5" customHeight="1" x14ac:dyDescent="0.25">
      <c r="A295" s="21"/>
      <c r="B295" s="26" t="s">
        <v>781</v>
      </c>
      <c r="C295" s="27" t="s">
        <v>312</v>
      </c>
      <c r="D295" s="27" t="s">
        <v>797</v>
      </c>
      <c r="E295" s="27" t="s">
        <v>798</v>
      </c>
      <c r="F295" s="28">
        <v>7.4640086999999999</v>
      </c>
      <c r="G295" s="29">
        <v>0</v>
      </c>
      <c r="H295" s="29">
        <v>0</v>
      </c>
      <c r="I295" s="29">
        <v>0</v>
      </c>
      <c r="J295" s="29">
        <v>0</v>
      </c>
      <c r="K295" s="29">
        <v>0</v>
      </c>
      <c r="L295" s="29">
        <v>1</v>
      </c>
      <c r="M295" s="29">
        <v>0</v>
      </c>
      <c r="N295" s="29">
        <v>0</v>
      </c>
      <c r="O295" s="29">
        <v>1</v>
      </c>
      <c r="P295" s="29">
        <v>0</v>
      </c>
      <c r="Q295" s="29">
        <v>0</v>
      </c>
      <c r="R295" s="29">
        <v>1</v>
      </c>
      <c r="S295" s="29">
        <v>0</v>
      </c>
      <c r="T295" s="29">
        <v>0</v>
      </c>
      <c r="U295" s="29">
        <v>0</v>
      </c>
      <c r="V295" s="29">
        <v>0</v>
      </c>
      <c r="W295" s="29">
        <v>0</v>
      </c>
      <c r="X295" s="29">
        <v>1</v>
      </c>
      <c r="Y295" s="29">
        <v>0</v>
      </c>
      <c r="Z295" s="30">
        <f t="shared" si="16"/>
        <v>4</v>
      </c>
    </row>
    <row r="296" spans="1:27" ht="25.5" customHeight="1" x14ac:dyDescent="0.25">
      <c r="A296" s="21"/>
      <c r="B296" s="26" t="s">
        <v>781</v>
      </c>
      <c r="C296" s="27" t="s">
        <v>321</v>
      </c>
      <c r="D296" s="27" t="s">
        <v>322</v>
      </c>
      <c r="E296" s="27" t="s">
        <v>799</v>
      </c>
      <c r="F296" s="28">
        <v>7.4677433999999998</v>
      </c>
      <c r="G296" s="29">
        <v>1</v>
      </c>
      <c r="H296" s="29">
        <v>0</v>
      </c>
      <c r="I296" s="29">
        <v>2</v>
      </c>
      <c r="J296" s="29">
        <v>0</v>
      </c>
      <c r="K296" s="29">
        <v>0</v>
      </c>
      <c r="L296" s="29">
        <v>1</v>
      </c>
      <c r="M296" s="29">
        <v>1</v>
      </c>
      <c r="N296" s="29">
        <v>0</v>
      </c>
      <c r="O296" s="29">
        <v>1</v>
      </c>
      <c r="P296" s="29">
        <v>0</v>
      </c>
      <c r="Q296" s="29">
        <v>0</v>
      </c>
      <c r="R296" s="29">
        <v>2</v>
      </c>
      <c r="S296" s="29">
        <v>0</v>
      </c>
      <c r="T296" s="29">
        <v>0</v>
      </c>
      <c r="U296" s="29">
        <v>0</v>
      </c>
      <c r="V296" s="29">
        <v>1</v>
      </c>
      <c r="W296" s="29">
        <v>0</v>
      </c>
      <c r="X296" s="29">
        <v>3</v>
      </c>
      <c r="Y296" s="29">
        <v>0</v>
      </c>
      <c r="Z296" s="30">
        <f t="shared" si="16"/>
        <v>12</v>
      </c>
    </row>
    <row r="297" spans="1:27" ht="25.5" customHeight="1" x14ac:dyDescent="0.25">
      <c r="A297" s="21"/>
      <c r="B297" s="26" t="s">
        <v>781</v>
      </c>
      <c r="C297" s="27" t="s">
        <v>309</v>
      </c>
      <c r="D297" s="27" t="s">
        <v>323</v>
      </c>
      <c r="E297" s="27" t="s">
        <v>800</v>
      </c>
      <c r="F297" s="28">
        <v>7.4696508000000001</v>
      </c>
      <c r="G297" s="29">
        <v>1</v>
      </c>
      <c r="H297" s="29">
        <v>0</v>
      </c>
      <c r="I297" s="29">
        <v>3</v>
      </c>
      <c r="J297" s="29">
        <v>1</v>
      </c>
      <c r="K297" s="29">
        <v>0</v>
      </c>
      <c r="L297" s="29">
        <v>3</v>
      </c>
      <c r="M297" s="29">
        <v>1</v>
      </c>
      <c r="N297" s="29">
        <v>0</v>
      </c>
      <c r="O297" s="29">
        <v>2</v>
      </c>
      <c r="P297" s="29">
        <v>0</v>
      </c>
      <c r="Q297" s="29">
        <v>0</v>
      </c>
      <c r="R297" s="29">
        <v>0</v>
      </c>
      <c r="S297" s="29">
        <v>0</v>
      </c>
      <c r="T297" s="29">
        <v>0</v>
      </c>
      <c r="U297" s="29">
        <v>0</v>
      </c>
      <c r="V297" s="29">
        <v>1</v>
      </c>
      <c r="W297" s="29">
        <v>0</v>
      </c>
      <c r="X297" s="29">
        <v>2</v>
      </c>
      <c r="Y297" s="29">
        <v>0</v>
      </c>
      <c r="Z297" s="30">
        <f t="shared" si="16"/>
        <v>14</v>
      </c>
    </row>
    <row r="298" spans="1:27" ht="25.5" customHeight="1" x14ac:dyDescent="0.25">
      <c r="A298" s="21"/>
      <c r="B298" s="26" t="s">
        <v>781</v>
      </c>
      <c r="C298" s="27" t="s">
        <v>326</v>
      </c>
      <c r="D298" s="27" t="s">
        <v>801</v>
      </c>
      <c r="E298" s="27" t="s">
        <v>802</v>
      </c>
      <c r="F298" s="28">
        <v>7.4579196000000003</v>
      </c>
      <c r="G298" s="29">
        <v>0</v>
      </c>
      <c r="H298" s="29">
        <v>0</v>
      </c>
      <c r="I298" s="29">
        <v>5</v>
      </c>
      <c r="J298" s="29">
        <v>0</v>
      </c>
      <c r="K298" s="29">
        <v>0</v>
      </c>
      <c r="L298" s="29">
        <v>5</v>
      </c>
      <c r="M298" s="29">
        <v>1</v>
      </c>
      <c r="N298" s="29">
        <v>0</v>
      </c>
      <c r="O298" s="29">
        <v>1</v>
      </c>
      <c r="P298" s="29">
        <v>0</v>
      </c>
      <c r="Q298" s="29">
        <v>1</v>
      </c>
      <c r="R298" s="29">
        <v>1</v>
      </c>
      <c r="S298" s="29">
        <v>0</v>
      </c>
      <c r="T298" s="29">
        <v>0</v>
      </c>
      <c r="U298" s="29">
        <v>0</v>
      </c>
      <c r="V298" s="29">
        <v>0</v>
      </c>
      <c r="W298" s="29">
        <v>0</v>
      </c>
      <c r="X298" s="29">
        <v>2</v>
      </c>
      <c r="Y298" s="29">
        <v>0</v>
      </c>
      <c r="Z298" s="30">
        <f t="shared" si="16"/>
        <v>16</v>
      </c>
    </row>
    <row r="299" spans="1:27" s="10" customFormat="1" ht="25.5" customHeight="1" x14ac:dyDescent="0.25">
      <c r="A299" s="22"/>
      <c r="B299" s="26" t="s">
        <v>781</v>
      </c>
      <c r="C299" s="27" t="s">
        <v>324</v>
      </c>
      <c r="D299" s="27" t="s">
        <v>325</v>
      </c>
      <c r="E299" s="27" t="s">
        <v>803</v>
      </c>
      <c r="F299" s="28">
        <v>7.4515570000000002</v>
      </c>
      <c r="G299" s="29">
        <v>0</v>
      </c>
      <c r="H299" s="29">
        <v>0</v>
      </c>
      <c r="I299" s="29">
        <v>1</v>
      </c>
      <c r="J299" s="29">
        <v>0</v>
      </c>
      <c r="K299" s="29">
        <v>0</v>
      </c>
      <c r="L299" s="29">
        <v>1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1</v>
      </c>
      <c r="S299" s="29">
        <v>0</v>
      </c>
      <c r="T299" s="29">
        <v>0</v>
      </c>
      <c r="U299" s="29">
        <v>0</v>
      </c>
      <c r="V299" s="29">
        <v>0</v>
      </c>
      <c r="W299" s="29">
        <v>0</v>
      </c>
      <c r="X299" s="29">
        <v>2</v>
      </c>
      <c r="Y299" s="29">
        <v>0</v>
      </c>
      <c r="Z299" s="30">
        <f t="shared" si="16"/>
        <v>5</v>
      </c>
    </row>
    <row r="300" spans="1:27" ht="25.5" customHeight="1" x14ac:dyDescent="0.25">
      <c r="A300" s="21"/>
      <c r="B300" s="26" t="s">
        <v>781</v>
      </c>
      <c r="C300" s="27" t="s">
        <v>314</v>
      </c>
      <c r="D300" s="27" t="s">
        <v>216</v>
      </c>
      <c r="E300" s="27" t="s">
        <v>804</v>
      </c>
      <c r="F300" s="28">
        <v>7.5325639000000004</v>
      </c>
      <c r="G300" s="29">
        <v>0</v>
      </c>
      <c r="H300" s="29">
        <v>0</v>
      </c>
      <c r="I300" s="29">
        <v>2</v>
      </c>
      <c r="J300" s="29">
        <v>0</v>
      </c>
      <c r="K300" s="29">
        <v>0</v>
      </c>
      <c r="L300" s="29">
        <v>2</v>
      </c>
      <c r="M300" s="29">
        <v>0</v>
      </c>
      <c r="N300" s="29">
        <v>0</v>
      </c>
      <c r="O300" s="29">
        <v>0</v>
      </c>
      <c r="P300" s="29">
        <v>0</v>
      </c>
      <c r="Q300" s="29">
        <v>0</v>
      </c>
      <c r="R300" s="29">
        <v>1</v>
      </c>
      <c r="S300" s="29">
        <v>0</v>
      </c>
      <c r="T300" s="29">
        <v>0</v>
      </c>
      <c r="U300" s="29">
        <v>0</v>
      </c>
      <c r="V300" s="29">
        <v>0</v>
      </c>
      <c r="W300" s="29">
        <v>0</v>
      </c>
      <c r="X300" s="29">
        <v>1</v>
      </c>
      <c r="Y300" s="29">
        <v>0</v>
      </c>
      <c r="Z300" s="30">
        <f t="shared" si="16"/>
        <v>6</v>
      </c>
      <c r="AA300" s="9"/>
    </row>
    <row r="301" spans="1:27" ht="25.5" customHeight="1" x14ac:dyDescent="0.25">
      <c r="A301" s="21"/>
      <c r="B301" s="26" t="s">
        <v>781</v>
      </c>
      <c r="C301" s="27" t="s">
        <v>309</v>
      </c>
      <c r="D301" s="27" t="s">
        <v>319</v>
      </c>
      <c r="E301" s="27" t="s">
        <v>805</v>
      </c>
      <c r="F301" s="28" t="s">
        <v>904</v>
      </c>
      <c r="G301" s="29">
        <v>0</v>
      </c>
      <c r="H301" s="29">
        <v>0</v>
      </c>
      <c r="I301" s="29">
        <v>1</v>
      </c>
      <c r="J301" s="29">
        <v>0</v>
      </c>
      <c r="K301" s="29">
        <v>0</v>
      </c>
      <c r="L301" s="29">
        <v>0</v>
      </c>
      <c r="M301" s="29">
        <v>1</v>
      </c>
      <c r="N301" s="29">
        <v>0</v>
      </c>
      <c r="O301" s="29">
        <v>0</v>
      </c>
      <c r="P301" s="29">
        <v>0</v>
      </c>
      <c r="Q301" s="29">
        <v>0</v>
      </c>
      <c r="R301" s="29">
        <v>1</v>
      </c>
      <c r="S301" s="29">
        <v>0</v>
      </c>
      <c r="T301" s="29">
        <v>0</v>
      </c>
      <c r="U301" s="29">
        <v>0</v>
      </c>
      <c r="V301" s="29">
        <v>0</v>
      </c>
      <c r="W301" s="29">
        <v>0</v>
      </c>
      <c r="X301" s="29">
        <v>1</v>
      </c>
      <c r="Y301" s="29">
        <v>0</v>
      </c>
      <c r="Z301" s="30">
        <f t="shared" si="16"/>
        <v>4</v>
      </c>
    </row>
    <row r="302" spans="1:27" s="10" customFormat="1" ht="25.5" customHeight="1" x14ac:dyDescent="0.25">
      <c r="A302" s="22"/>
      <c r="B302" s="26" t="s">
        <v>895</v>
      </c>
      <c r="C302" s="26"/>
      <c r="D302" s="26">
        <v>18</v>
      </c>
      <c r="E302" s="26"/>
      <c r="F302" s="31"/>
      <c r="G302" s="30">
        <f>SUM(G284:G301)</f>
        <v>7</v>
      </c>
      <c r="H302" s="30">
        <f>SUM(H284:H301)</f>
        <v>4</v>
      </c>
      <c r="I302" s="30">
        <f>SUM(I284:I301)</f>
        <v>26</v>
      </c>
      <c r="J302" s="30">
        <f>SUM(J284:J301)</f>
        <v>2</v>
      </c>
      <c r="K302" s="30">
        <v>0</v>
      </c>
      <c r="L302" s="30">
        <f>SUM(L284:L301)</f>
        <v>33</v>
      </c>
      <c r="M302" s="30">
        <f>SUM(M284:M301)</f>
        <v>11</v>
      </c>
      <c r="N302" s="30">
        <f>SUM(N284:N301)</f>
        <v>1</v>
      </c>
      <c r="O302" s="30">
        <f>SUM(O284:O301)</f>
        <v>10</v>
      </c>
      <c r="P302" s="30">
        <v>0</v>
      </c>
      <c r="Q302" s="30">
        <f>SUM(Q284:Q301)</f>
        <v>1</v>
      </c>
      <c r="R302" s="30">
        <f>SUM(R284:R301)</f>
        <v>26</v>
      </c>
      <c r="S302" s="30">
        <v>0</v>
      </c>
      <c r="T302" s="30">
        <f>SUM(T284:T301)</f>
        <v>2</v>
      </c>
      <c r="U302" s="30">
        <v>0</v>
      </c>
      <c r="V302" s="30">
        <f>SUM(V284:V301)</f>
        <v>3</v>
      </c>
      <c r="W302" s="30">
        <f>SUM(W284:W301)</f>
        <v>3</v>
      </c>
      <c r="X302" s="30">
        <f>SUM(X284:X301)</f>
        <v>35</v>
      </c>
      <c r="Y302" s="30">
        <v>0</v>
      </c>
      <c r="Z302" s="30">
        <f t="shared" si="16"/>
        <v>164</v>
      </c>
    </row>
    <row r="303" spans="1:27" ht="25.5" customHeight="1" x14ac:dyDescent="0.25">
      <c r="A303" s="21"/>
      <c r="B303" s="26" t="s">
        <v>806</v>
      </c>
      <c r="C303" s="52" t="s">
        <v>328</v>
      </c>
      <c r="D303" s="27" t="s">
        <v>807</v>
      </c>
      <c r="E303" s="27" t="s">
        <v>808</v>
      </c>
      <c r="F303" s="28">
        <v>8.0100447999999993</v>
      </c>
      <c r="G303" s="29">
        <v>0</v>
      </c>
      <c r="H303" s="29">
        <v>0</v>
      </c>
      <c r="I303" s="29">
        <v>1</v>
      </c>
      <c r="J303" s="29">
        <v>0</v>
      </c>
      <c r="K303" s="29">
        <v>1</v>
      </c>
      <c r="L303" s="29">
        <v>2</v>
      </c>
      <c r="M303" s="29">
        <v>2</v>
      </c>
      <c r="N303" s="29">
        <v>0</v>
      </c>
      <c r="O303" s="29">
        <v>0</v>
      </c>
      <c r="P303" s="29">
        <v>0</v>
      </c>
      <c r="Q303" s="29">
        <v>0</v>
      </c>
      <c r="R303" s="29">
        <v>2</v>
      </c>
      <c r="S303" s="29">
        <v>0</v>
      </c>
      <c r="T303" s="29">
        <v>0</v>
      </c>
      <c r="U303" s="29">
        <v>0</v>
      </c>
      <c r="V303" s="29">
        <v>0</v>
      </c>
      <c r="W303" s="29">
        <v>0</v>
      </c>
      <c r="X303" s="29">
        <v>2</v>
      </c>
      <c r="Y303" s="29">
        <v>0</v>
      </c>
      <c r="Z303" s="30">
        <f t="shared" si="16"/>
        <v>10</v>
      </c>
      <c r="AA303" s="9"/>
    </row>
    <row r="304" spans="1:27" ht="25.5" customHeight="1" x14ac:dyDescent="0.25">
      <c r="A304" s="21"/>
      <c r="B304" s="26" t="s">
        <v>806</v>
      </c>
      <c r="C304" s="52" t="s">
        <v>329</v>
      </c>
      <c r="D304" s="27" t="s">
        <v>196</v>
      </c>
      <c r="E304" s="27" t="s">
        <v>809</v>
      </c>
      <c r="F304" s="28">
        <v>7.9863651000000004</v>
      </c>
      <c r="G304" s="29">
        <v>1</v>
      </c>
      <c r="H304" s="29">
        <v>0</v>
      </c>
      <c r="I304" s="29">
        <v>0</v>
      </c>
      <c r="J304" s="29">
        <v>0</v>
      </c>
      <c r="K304" s="29">
        <v>1</v>
      </c>
      <c r="L304" s="29">
        <v>2</v>
      </c>
      <c r="M304" s="29">
        <v>5</v>
      </c>
      <c r="N304" s="29">
        <v>0</v>
      </c>
      <c r="O304" s="29">
        <v>2</v>
      </c>
      <c r="P304" s="29">
        <v>0</v>
      </c>
      <c r="Q304" s="29">
        <v>0</v>
      </c>
      <c r="R304" s="29">
        <v>1</v>
      </c>
      <c r="S304" s="29">
        <v>0</v>
      </c>
      <c r="T304" s="29">
        <v>0</v>
      </c>
      <c r="U304" s="29">
        <v>0</v>
      </c>
      <c r="V304" s="29">
        <v>0</v>
      </c>
      <c r="W304" s="29">
        <v>0</v>
      </c>
      <c r="X304" s="29">
        <v>1</v>
      </c>
      <c r="Y304" s="29">
        <v>0</v>
      </c>
      <c r="Z304" s="30">
        <f t="shared" si="16"/>
        <v>13</v>
      </c>
    </row>
    <row r="305" spans="1:27" ht="25.5" customHeight="1" x14ac:dyDescent="0.25">
      <c r="A305" s="21"/>
      <c r="B305" s="26" t="s">
        <v>806</v>
      </c>
      <c r="C305" s="52" t="s">
        <v>331</v>
      </c>
      <c r="D305" s="27" t="s">
        <v>810</v>
      </c>
      <c r="E305" s="27" t="s">
        <v>811</v>
      </c>
      <c r="F305" s="28">
        <v>8.0360596999999991</v>
      </c>
      <c r="G305" s="28">
        <v>0</v>
      </c>
      <c r="H305" s="28">
        <v>0</v>
      </c>
      <c r="I305" s="28">
        <v>1</v>
      </c>
      <c r="J305" s="28">
        <v>0</v>
      </c>
      <c r="K305" s="28">
        <v>0</v>
      </c>
      <c r="L305" s="28">
        <v>1</v>
      </c>
      <c r="M305" s="28">
        <v>1</v>
      </c>
      <c r="N305" s="28">
        <v>0</v>
      </c>
      <c r="O305" s="28">
        <v>0</v>
      </c>
      <c r="P305" s="28">
        <v>0</v>
      </c>
      <c r="Q305" s="28">
        <v>0</v>
      </c>
      <c r="R305" s="28">
        <v>0</v>
      </c>
      <c r="S305" s="28">
        <v>0</v>
      </c>
      <c r="T305" s="28">
        <v>0</v>
      </c>
      <c r="U305" s="28">
        <v>0</v>
      </c>
      <c r="V305" s="28">
        <v>0</v>
      </c>
      <c r="W305" s="28">
        <v>0</v>
      </c>
      <c r="X305" s="28">
        <v>1</v>
      </c>
      <c r="Y305" s="28">
        <v>0</v>
      </c>
      <c r="Z305" s="31">
        <f t="shared" si="16"/>
        <v>4</v>
      </c>
    </row>
    <row r="306" spans="1:27" ht="25.5" customHeight="1" x14ac:dyDescent="0.25">
      <c r="A306" s="21"/>
      <c r="B306" s="26" t="s">
        <v>806</v>
      </c>
      <c r="C306" s="52" t="s">
        <v>330</v>
      </c>
      <c r="D306" s="27" t="s">
        <v>812</v>
      </c>
      <c r="E306" s="27" t="s">
        <v>813</v>
      </c>
      <c r="F306" s="28">
        <v>8.0525362000000005</v>
      </c>
      <c r="G306" s="29">
        <v>0</v>
      </c>
      <c r="H306" s="29">
        <v>1</v>
      </c>
      <c r="I306" s="29">
        <v>0</v>
      </c>
      <c r="J306" s="29">
        <v>0</v>
      </c>
      <c r="K306" s="29">
        <v>0</v>
      </c>
      <c r="L306" s="29">
        <v>1</v>
      </c>
      <c r="M306" s="29">
        <v>1</v>
      </c>
      <c r="N306" s="29">
        <v>0</v>
      </c>
      <c r="O306" s="29">
        <v>0</v>
      </c>
      <c r="P306" s="29">
        <v>0</v>
      </c>
      <c r="Q306" s="29">
        <v>0</v>
      </c>
      <c r="R306" s="29">
        <v>2</v>
      </c>
      <c r="S306" s="29">
        <v>0</v>
      </c>
      <c r="T306" s="29">
        <v>0</v>
      </c>
      <c r="U306" s="29">
        <v>0</v>
      </c>
      <c r="V306" s="29">
        <v>0</v>
      </c>
      <c r="W306" s="29">
        <v>0</v>
      </c>
      <c r="X306" s="29">
        <v>3</v>
      </c>
      <c r="Y306" s="29">
        <v>0</v>
      </c>
      <c r="Z306" s="30">
        <f t="shared" si="16"/>
        <v>8</v>
      </c>
    </row>
    <row r="307" spans="1:27" ht="25.5" customHeight="1" x14ac:dyDescent="0.25">
      <c r="A307" s="21"/>
      <c r="B307" s="26" t="s">
        <v>806</v>
      </c>
      <c r="C307" s="52" t="s">
        <v>332</v>
      </c>
      <c r="D307" s="27" t="s">
        <v>333</v>
      </c>
      <c r="E307" s="27" t="s">
        <v>814</v>
      </c>
      <c r="F307" s="28">
        <v>7.9835798000000002</v>
      </c>
      <c r="G307" s="29">
        <v>1</v>
      </c>
      <c r="H307" s="29">
        <v>0</v>
      </c>
      <c r="I307" s="29">
        <v>2</v>
      </c>
      <c r="J307" s="29">
        <v>0</v>
      </c>
      <c r="K307" s="29">
        <v>0</v>
      </c>
      <c r="L307" s="29">
        <v>1</v>
      </c>
      <c r="M307" s="29">
        <v>2</v>
      </c>
      <c r="N307" s="29">
        <v>0</v>
      </c>
      <c r="O307" s="29">
        <v>0</v>
      </c>
      <c r="P307" s="29">
        <v>0</v>
      </c>
      <c r="Q307" s="29">
        <v>1</v>
      </c>
      <c r="R307" s="29">
        <v>2</v>
      </c>
      <c r="S307" s="29">
        <v>0</v>
      </c>
      <c r="T307" s="29">
        <v>1</v>
      </c>
      <c r="U307" s="29">
        <v>0</v>
      </c>
      <c r="V307" s="29">
        <v>1</v>
      </c>
      <c r="W307" s="29">
        <v>1</v>
      </c>
      <c r="X307" s="29">
        <v>3</v>
      </c>
      <c r="Y307" s="29">
        <v>0</v>
      </c>
      <c r="Z307" s="30">
        <f t="shared" si="16"/>
        <v>15</v>
      </c>
    </row>
    <row r="308" spans="1:27" ht="25.5" customHeight="1" x14ac:dyDescent="0.25">
      <c r="A308" s="21"/>
      <c r="B308" s="26" t="s">
        <v>806</v>
      </c>
      <c r="C308" s="52" t="s">
        <v>334</v>
      </c>
      <c r="D308" s="27" t="s">
        <v>335</v>
      </c>
      <c r="E308" s="27" t="s">
        <v>815</v>
      </c>
      <c r="F308" s="28">
        <v>7.9923785000000001</v>
      </c>
      <c r="G308" s="29">
        <v>0</v>
      </c>
      <c r="H308" s="29">
        <v>0</v>
      </c>
      <c r="I308" s="29">
        <v>1</v>
      </c>
      <c r="J308" s="29">
        <v>0</v>
      </c>
      <c r="K308" s="29">
        <v>1</v>
      </c>
      <c r="L308" s="29">
        <v>0</v>
      </c>
      <c r="M308" s="29">
        <v>3</v>
      </c>
      <c r="N308" s="29">
        <v>0</v>
      </c>
      <c r="O308" s="29">
        <v>0</v>
      </c>
      <c r="P308" s="29">
        <v>0</v>
      </c>
      <c r="Q308" s="29">
        <v>1</v>
      </c>
      <c r="R308" s="29">
        <v>1</v>
      </c>
      <c r="S308" s="29">
        <v>0</v>
      </c>
      <c r="T308" s="29">
        <v>1</v>
      </c>
      <c r="U308" s="29">
        <v>0</v>
      </c>
      <c r="V308" s="29">
        <v>0</v>
      </c>
      <c r="W308" s="29">
        <v>0</v>
      </c>
      <c r="X308" s="29">
        <v>3</v>
      </c>
      <c r="Y308" s="29">
        <v>0</v>
      </c>
      <c r="Z308" s="30">
        <f t="shared" si="16"/>
        <v>11</v>
      </c>
    </row>
    <row r="309" spans="1:27" ht="25.5" customHeight="1" x14ac:dyDescent="0.25">
      <c r="A309" s="21"/>
      <c r="B309" s="26" t="s">
        <v>806</v>
      </c>
      <c r="C309" s="52" t="s">
        <v>336</v>
      </c>
      <c r="D309" s="27" t="s">
        <v>816</v>
      </c>
      <c r="E309" s="27" t="s">
        <v>817</v>
      </c>
      <c r="F309" s="28">
        <v>7.9919511999999999</v>
      </c>
      <c r="G309" s="29">
        <v>0</v>
      </c>
      <c r="H309" s="29">
        <v>0</v>
      </c>
      <c r="I309" s="29">
        <v>1</v>
      </c>
      <c r="J309" s="29">
        <v>0</v>
      </c>
      <c r="K309" s="29">
        <v>0</v>
      </c>
      <c r="L309" s="29">
        <v>0</v>
      </c>
      <c r="M309" s="29">
        <v>0</v>
      </c>
      <c r="N309" s="29">
        <v>0</v>
      </c>
      <c r="O309" s="29">
        <v>0</v>
      </c>
      <c r="P309" s="29">
        <v>0</v>
      </c>
      <c r="Q309" s="29">
        <v>0</v>
      </c>
      <c r="R309" s="29">
        <v>2</v>
      </c>
      <c r="S309" s="29">
        <v>0</v>
      </c>
      <c r="T309" s="29">
        <v>0</v>
      </c>
      <c r="U309" s="29">
        <v>0</v>
      </c>
      <c r="V309" s="29">
        <v>0</v>
      </c>
      <c r="W309" s="29">
        <v>0</v>
      </c>
      <c r="X309" s="29">
        <v>1</v>
      </c>
      <c r="Y309" s="29">
        <v>0</v>
      </c>
      <c r="Z309" s="30">
        <f t="shared" si="16"/>
        <v>4</v>
      </c>
    </row>
    <row r="310" spans="1:27" ht="25.5" customHeight="1" x14ac:dyDescent="0.25">
      <c r="A310" s="21"/>
      <c r="B310" s="26" t="s">
        <v>806</v>
      </c>
      <c r="C310" s="52" t="s">
        <v>818</v>
      </c>
      <c r="D310" s="27" t="s">
        <v>337</v>
      </c>
      <c r="E310" s="27" t="s">
        <v>819</v>
      </c>
      <c r="F310" s="28">
        <v>7.9994772999999997</v>
      </c>
      <c r="G310" s="29">
        <v>0</v>
      </c>
      <c r="H310" s="29">
        <v>0</v>
      </c>
      <c r="I310" s="29">
        <v>2</v>
      </c>
      <c r="J310" s="29">
        <v>0</v>
      </c>
      <c r="K310" s="29">
        <v>2</v>
      </c>
      <c r="L310" s="29">
        <v>1</v>
      </c>
      <c r="M310" s="29">
        <v>2</v>
      </c>
      <c r="N310" s="29">
        <v>0</v>
      </c>
      <c r="O310" s="29">
        <v>0</v>
      </c>
      <c r="P310" s="29">
        <v>0</v>
      </c>
      <c r="Q310" s="29">
        <v>1</v>
      </c>
      <c r="R310" s="29">
        <v>2</v>
      </c>
      <c r="S310" s="29">
        <v>0</v>
      </c>
      <c r="T310" s="29">
        <v>0</v>
      </c>
      <c r="U310" s="29">
        <v>0</v>
      </c>
      <c r="V310" s="29">
        <v>0</v>
      </c>
      <c r="W310" s="29">
        <v>0</v>
      </c>
      <c r="X310" s="29">
        <v>2</v>
      </c>
      <c r="Y310" s="29">
        <v>0</v>
      </c>
      <c r="Z310" s="30">
        <f t="shared" si="16"/>
        <v>12</v>
      </c>
    </row>
    <row r="311" spans="1:27" ht="25.5" customHeight="1" x14ac:dyDescent="0.25">
      <c r="A311" s="21"/>
      <c r="B311" s="26" t="s">
        <v>806</v>
      </c>
      <c r="C311" s="52" t="s">
        <v>329</v>
      </c>
      <c r="D311" s="27" t="s">
        <v>338</v>
      </c>
      <c r="E311" s="27" t="s">
        <v>820</v>
      </c>
      <c r="F311" s="28">
        <v>7.9883932</v>
      </c>
      <c r="G311" s="29">
        <v>0</v>
      </c>
      <c r="H311" s="29">
        <v>0</v>
      </c>
      <c r="I311" s="29">
        <v>0</v>
      </c>
      <c r="J311" s="29">
        <v>0</v>
      </c>
      <c r="K311" s="29">
        <v>0</v>
      </c>
      <c r="L311" s="29">
        <v>0</v>
      </c>
      <c r="M311" s="29">
        <v>3</v>
      </c>
      <c r="N311" s="29">
        <v>0</v>
      </c>
      <c r="O311" s="29">
        <v>0</v>
      </c>
      <c r="P311" s="29">
        <v>0</v>
      </c>
      <c r="Q311" s="29">
        <v>0</v>
      </c>
      <c r="R311" s="29">
        <v>1</v>
      </c>
      <c r="S311" s="29">
        <v>0</v>
      </c>
      <c r="T311" s="29">
        <v>0</v>
      </c>
      <c r="U311" s="29">
        <v>0</v>
      </c>
      <c r="V311" s="29">
        <v>0</v>
      </c>
      <c r="W311" s="29">
        <v>0</v>
      </c>
      <c r="X311" s="29">
        <v>2</v>
      </c>
      <c r="Y311" s="29">
        <v>0</v>
      </c>
      <c r="Z311" s="30">
        <f t="shared" si="16"/>
        <v>6</v>
      </c>
    </row>
    <row r="312" spans="1:27" ht="25.5" customHeight="1" x14ac:dyDescent="0.25">
      <c r="A312" s="21"/>
      <c r="B312" s="26" t="s">
        <v>806</v>
      </c>
      <c r="C312" s="52" t="s">
        <v>328</v>
      </c>
      <c r="D312" s="27" t="s">
        <v>339</v>
      </c>
      <c r="E312" s="27" t="s">
        <v>821</v>
      </c>
      <c r="F312" s="28">
        <v>8.0293583000000002</v>
      </c>
      <c r="G312" s="29">
        <v>0</v>
      </c>
      <c r="H312" s="29">
        <v>0</v>
      </c>
      <c r="I312" s="29">
        <v>0</v>
      </c>
      <c r="J312" s="29">
        <v>0</v>
      </c>
      <c r="K312" s="29">
        <v>1</v>
      </c>
      <c r="L312" s="29">
        <v>1</v>
      </c>
      <c r="M312" s="29">
        <v>1</v>
      </c>
      <c r="N312" s="29">
        <v>0</v>
      </c>
      <c r="O312" s="29">
        <v>0</v>
      </c>
      <c r="P312" s="29">
        <v>0</v>
      </c>
      <c r="Q312" s="29">
        <v>0</v>
      </c>
      <c r="R312" s="29">
        <v>1</v>
      </c>
      <c r="S312" s="29">
        <v>0</v>
      </c>
      <c r="T312" s="29">
        <v>0</v>
      </c>
      <c r="U312" s="29">
        <v>0</v>
      </c>
      <c r="V312" s="29">
        <v>0</v>
      </c>
      <c r="W312" s="29">
        <v>0</v>
      </c>
      <c r="X312" s="29">
        <v>1</v>
      </c>
      <c r="Y312" s="29">
        <v>0</v>
      </c>
      <c r="Z312" s="30">
        <f t="shared" si="16"/>
        <v>5</v>
      </c>
      <c r="AA312" s="9"/>
    </row>
    <row r="313" spans="1:27" ht="25.5" customHeight="1" x14ac:dyDescent="0.25">
      <c r="A313" s="21"/>
      <c r="B313" s="26" t="s">
        <v>806</v>
      </c>
      <c r="C313" s="52" t="s">
        <v>329</v>
      </c>
      <c r="D313" s="27" t="s">
        <v>70</v>
      </c>
      <c r="E313" s="27" t="s">
        <v>822</v>
      </c>
      <c r="F313" s="28">
        <v>7.9964478000000003</v>
      </c>
      <c r="G313" s="29">
        <v>0</v>
      </c>
      <c r="H313" s="29">
        <v>0</v>
      </c>
      <c r="I313" s="29">
        <v>1</v>
      </c>
      <c r="J313" s="29">
        <v>0</v>
      </c>
      <c r="K313" s="29">
        <v>0</v>
      </c>
      <c r="L313" s="29">
        <v>1</v>
      </c>
      <c r="M313" s="29">
        <v>1</v>
      </c>
      <c r="N313" s="29">
        <v>0</v>
      </c>
      <c r="O313" s="29">
        <v>0</v>
      </c>
      <c r="P313" s="29">
        <v>0</v>
      </c>
      <c r="Q313" s="29">
        <v>0</v>
      </c>
      <c r="R313" s="29">
        <v>1</v>
      </c>
      <c r="S313" s="29">
        <v>0</v>
      </c>
      <c r="T313" s="29">
        <v>0</v>
      </c>
      <c r="U313" s="29">
        <v>0</v>
      </c>
      <c r="V313" s="29">
        <v>0</v>
      </c>
      <c r="W313" s="29">
        <v>0</v>
      </c>
      <c r="X313" s="29">
        <v>2</v>
      </c>
      <c r="Y313" s="29">
        <v>0</v>
      </c>
      <c r="Z313" s="30">
        <f t="shared" si="16"/>
        <v>6</v>
      </c>
    </row>
    <row r="314" spans="1:27" ht="25.5" customHeight="1" x14ac:dyDescent="0.25">
      <c r="A314" s="21"/>
      <c r="B314" s="26" t="s">
        <v>806</v>
      </c>
      <c r="C314" s="52" t="s">
        <v>334</v>
      </c>
      <c r="D314" s="27" t="s">
        <v>340</v>
      </c>
      <c r="E314" s="27" t="s">
        <v>823</v>
      </c>
      <c r="F314" s="28">
        <v>7.9755495999999999</v>
      </c>
      <c r="G314" s="29">
        <v>1</v>
      </c>
      <c r="H314" s="29">
        <v>0</v>
      </c>
      <c r="I314" s="29">
        <v>0</v>
      </c>
      <c r="J314" s="29">
        <v>0</v>
      </c>
      <c r="K314" s="29">
        <v>0</v>
      </c>
      <c r="L314" s="29">
        <v>0</v>
      </c>
      <c r="M314" s="29">
        <v>5</v>
      </c>
      <c r="N314" s="29">
        <v>0</v>
      </c>
      <c r="O314" s="29">
        <v>1</v>
      </c>
      <c r="P314" s="29">
        <v>0</v>
      </c>
      <c r="Q314" s="29">
        <v>0</v>
      </c>
      <c r="R314" s="29">
        <v>1</v>
      </c>
      <c r="S314" s="29">
        <v>0</v>
      </c>
      <c r="T314" s="29">
        <v>0</v>
      </c>
      <c r="U314" s="29">
        <v>0</v>
      </c>
      <c r="V314" s="29">
        <v>0</v>
      </c>
      <c r="W314" s="29">
        <v>0</v>
      </c>
      <c r="X314" s="29">
        <v>2</v>
      </c>
      <c r="Y314" s="29">
        <v>0</v>
      </c>
      <c r="Z314" s="30">
        <f t="shared" si="16"/>
        <v>10</v>
      </c>
      <c r="AA314" s="9"/>
    </row>
    <row r="315" spans="1:27" ht="25.5" customHeight="1" x14ac:dyDescent="0.25">
      <c r="A315" s="21"/>
      <c r="B315" s="26" t="s">
        <v>806</v>
      </c>
      <c r="C315" s="52" t="s">
        <v>329</v>
      </c>
      <c r="D315" s="27" t="s">
        <v>824</v>
      </c>
      <c r="E315" s="27" t="s">
        <v>825</v>
      </c>
      <c r="F315" s="28">
        <v>7.9667332999999996</v>
      </c>
      <c r="G315" s="29">
        <v>0</v>
      </c>
      <c r="H315" s="29">
        <v>0</v>
      </c>
      <c r="I315" s="29">
        <v>0</v>
      </c>
      <c r="J315" s="29">
        <v>0</v>
      </c>
      <c r="K315" s="29">
        <v>1</v>
      </c>
      <c r="L315" s="29">
        <v>0</v>
      </c>
      <c r="M315" s="29">
        <v>0</v>
      </c>
      <c r="N315" s="29">
        <v>0</v>
      </c>
      <c r="O315" s="29">
        <v>0</v>
      </c>
      <c r="P315" s="29">
        <v>0</v>
      </c>
      <c r="Q315" s="29">
        <v>0</v>
      </c>
      <c r="R315" s="29">
        <v>1</v>
      </c>
      <c r="S315" s="29">
        <v>0</v>
      </c>
      <c r="T315" s="29">
        <v>1</v>
      </c>
      <c r="U315" s="29">
        <v>0</v>
      </c>
      <c r="V315" s="29">
        <v>0</v>
      </c>
      <c r="W315" s="29">
        <v>0</v>
      </c>
      <c r="X315" s="29">
        <v>1</v>
      </c>
      <c r="Y315" s="29">
        <v>0</v>
      </c>
      <c r="Z315" s="30">
        <f t="shared" si="16"/>
        <v>4</v>
      </c>
    </row>
    <row r="316" spans="1:27" ht="25.5" customHeight="1" x14ac:dyDescent="0.25">
      <c r="A316" s="21"/>
      <c r="B316" s="26" t="s">
        <v>806</v>
      </c>
      <c r="C316" s="52" t="s">
        <v>341</v>
      </c>
      <c r="D316" s="27" t="s">
        <v>342</v>
      </c>
      <c r="E316" s="27" t="s">
        <v>826</v>
      </c>
      <c r="F316" s="28">
        <v>8.0202532000000009</v>
      </c>
      <c r="G316" s="29">
        <v>1</v>
      </c>
      <c r="H316" s="29">
        <v>0</v>
      </c>
      <c r="I316" s="29">
        <v>0</v>
      </c>
      <c r="J316" s="29">
        <v>0</v>
      </c>
      <c r="K316" s="29">
        <v>0</v>
      </c>
      <c r="L316" s="29">
        <v>1</v>
      </c>
      <c r="M316" s="29">
        <v>2</v>
      </c>
      <c r="N316" s="29">
        <v>1</v>
      </c>
      <c r="O316" s="29">
        <v>1</v>
      </c>
      <c r="P316" s="29">
        <v>0</v>
      </c>
      <c r="Q316" s="29">
        <v>0</v>
      </c>
      <c r="R316" s="29">
        <v>1</v>
      </c>
      <c r="S316" s="29">
        <v>0</v>
      </c>
      <c r="T316" s="29">
        <v>0</v>
      </c>
      <c r="U316" s="29">
        <v>0</v>
      </c>
      <c r="V316" s="29">
        <v>0</v>
      </c>
      <c r="W316" s="29">
        <v>0</v>
      </c>
      <c r="X316" s="29">
        <v>3</v>
      </c>
      <c r="Y316" s="29">
        <v>0</v>
      </c>
      <c r="Z316" s="30">
        <f t="shared" si="16"/>
        <v>10</v>
      </c>
    </row>
    <row r="317" spans="1:27" ht="25.5" customHeight="1" x14ac:dyDescent="0.25">
      <c r="A317" s="21"/>
      <c r="B317" s="26" t="s">
        <v>806</v>
      </c>
      <c r="C317" s="52" t="s">
        <v>329</v>
      </c>
      <c r="D317" s="27" t="s">
        <v>343</v>
      </c>
      <c r="E317" s="27" t="s">
        <v>827</v>
      </c>
      <c r="F317" s="28">
        <v>7.9775893</v>
      </c>
      <c r="G317" s="29">
        <v>0</v>
      </c>
      <c r="H317" s="29">
        <v>0</v>
      </c>
      <c r="I317" s="29">
        <v>0</v>
      </c>
      <c r="J317" s="29">
        <v>0</v>
      </c>
      <c r="K317" s="29">
        <v>0</v>
      </c>
      <c r="L317" s="29">
        <v>0</v>
      </c>
      <c r="M317" s="29">
        <v>5</v>
      </c>
      <c r="N317" s="29">
        <v>0</v>
      </c>
      <c r="O317" s="29">
        <v>0</v>
      </c>
      <c r="P317" s="29">
        <v>0</v>
      </c>
      <c r="Q317" s="29">
        <v>0</v>
      </c>
      <c r="R317" s="29">
        <v>1</v>
      </c>
      <c r="S317" s="29">
        <v>0</v>
      </c>
      <c r="T317" s="29">
        <v>0</v>
      </c>
      <c r="U317" s="29">
        <v>0</v>
      </c>
      <c r="V317" s="29">
        <v>1</v>
      </c>
      <c r="W317" s="29">
        <v>0</v>
      </c>
      <c r="X317" s="29">
        <v>2</v>
      </c>
      <c r="Y317" s="29">
        <v>0</v>
      </c>
      <c r="Z317" s="30">
        <f t="shared" si="16"/>
        <v>9</v>
      </c>
      <c r="AA317" s="9"/>
    </row>
    <row r="318" spans="1:27" ht="25.5" customHeight="1" x14ac:dyDescent="0.25">
      <c r="A318" s="21"/>
      <c r="B318" s="26" t="s">
        <v>806</v>
      </c>
      <c r="C318" s="52" t="s">
        <v>345</v>
      </c>
      <c r="D318" s="27" t="s">
        <v>828</v>
      </c>
      <c r="E318" s="27" t="s">
        <v>829</v>
      </c>
      <c r="F318" s="28">
        <v>7.9911811999999998</v>
      </c>
      <c r="G318" s="29">
        <v>2</v>
      </c>
      <c r="H318" s="29">
        <v>0</v>
      </c>
      <c r="I318" s="29">
        <v>1</v>
      </c>
      <c r="J318" s="29">
        <v>0</v>
      </c>
      <c r="K318" s="29">
        <v>0</v>
      </c>
      <c r="L318" s="29">
        <v>0</v>
      </c>
      <c r="M318" s="29">
        <v>2</v>
      </c>
      <c r="N318" s="29">
        <v>0</v>
      </c>
      <c r="O318" s="29">
        <v>0</v>
      </c>
      <c r="P318" s="29">
        <v>0</v>
      </c>
      <c r="Q318" s="29">
        <v>0</v>
      </c>
      <c r="R318" s="29">
        <v>3</v>
      </c>
      <c r="S318" s="29">
        <v>0</v>
      </c>
      <c r="T318" s="29">
        <v>0</v>
      </c>
      <c r="U318" s="29">
        <v>0</v>
      </c>
      <c r="V318" s="29">
        <v>0</v>
      </c>
      <c r="W318" s="29">
        <v>0</v>
      </c>
      <c r="X318" s="29">
        <v>3</v>
      </c>
      <c r="Y318" s="29">
        <v>0</v>
      </c>
      <c r="Z318" s="30">
        <f t="shared" si="16"/>
        <v>11</v>
      </c>
    </row>
    <row r="319" spans="1:27" s="10" customFormat="1" ht="25.5" customHeight="1" x14ac:dyDescent="0.25">
      <c r="A319" s="22"/>
      <c r="B319" s="26" t="s">
        <v>806</v>
      </c>
      <c r="C319" s="52" t="s">
        <v>346</v>
      </c>
      <c r="D319" s="27" t="s">
        <v>830</v>
      </c>
      <c r="E319" s="27" t="s">
        <v>831</v>
      </c>
      <c r="F319" s="28">
        <v>7.9880943000000002</v>
      </c>
      <c r="G319" s="29">
        <v>0</v>
      </c>
      <c r="H319" s="29">
        <v>2</v>
      </c>
      <c r="I319" s="29">
        <v>1</v>
      </c>
      <c r="J319" s="29">
        <v>1</v>
      </c>
      <c r="K319" s="29">
        <v>1</v>
      </c>
      <c r="L319" s="29">
        <v>2</v>
      </c>
      <c r="M319" s="29">
        <v>6</v>
      </c>
      <c r="N319" s="29">
        <v>0</v>
      </c>
      <c r="O319" s="29">
        <v>1</v>
      </c>
      <c r="P319" s="29">
        <v>0</v>
      </c>
      <c r="Q319" s="29">
        <v>1</v>
      </c>
      <c r="R319" s="29">
        <v>6</v>
      </c>
      <c r="S319" s="29">
        <v>0</v>
      </c>
      <c r="T319" s="29">
        <v>1</v>
      </c>
      <c r="U319" s="29">
        <v>0</v>
      </c>
      <c r="V319" s="29">
        <v>0</v>
      </c>
      <c r="W319" s="29">
        <v>2</v>
      </c>
      <c r="X319" s="29">
        <v>9</v>
      </c>
      <c r="Y319" s="29">
        <v>0</v>
      </c>
      <c r="Z319" s="30">
        <f t="shared" si="16"/>
        <v>33</v>
      </c>
    </row>
    <row r="320" spans="1:27" ht="25.5" customHeight="1" x14ac:dyDescent="0.25">
      <c r="A320" s="21"/>
      <c r="B320" s="26" t="s">
        <v>806</v>
      </c>
      <c r="C320" s="52" t="s">
        <v>344</v>
      </c>
      <c r="D320" s="27" t="s">
        <v>832</v>
      </c>
      <c r="E320" s="27" t="s">
        <v>833</v>
      </c>
      <c r="F320" s="28">
        <v>7.9838310999999997</v>
      </c>
      <c r="G320" s="29">
        <v>1</v>
      </c>
      <c r="H320" s="29">
        <v>0</v>
      </c>
      <c r="I320" s="29">
        <v>0</v>
      </c>
      <c r="J320" s="29">
        <v>0</v>
      </c>
      <c r="K320" s="29">
        <v>0</v>
      </c>
      <c r="L320" s="29">
        <v>0</v>
      </c>
      <c r="M320" s="29">
        <v>3</v>
      </c>
      <c r="N320" s="29">
        <v>0</v>
      </c>
      <c r="O320" s="29">
        <v>1</v>
      </c>
      <c r="P320" s="29">
        <v>0</v>
      </c>
      <c r="Q320" s="29">
        <v>0</v>
      </c>
      <c r="R320" s="29">
        <v>2</v>
      </c>
      <c r="S320" s="29">
        <v>0</v>
      </c>
      <c r="T320" s="29">
        <v>0</v>
      </c>
      <c r="U320" s="29">
        <v>0</v>
      </c>
      <c r="V320" s="29">
        <v>0</v>
      </c>
      <c r="W320" s="29">
        <v>0</v>
      </c>
      <c r="X320" s="29">
        <v>2</v>
      </c>
      <c r="Y320" s="29">
        <v>0</v>
      </c>
      <c r="Z320" s="30">
        <f t="shared" si="16"/>
        <v>9</v>
      </c>
    </row>
    <row r="321" spans="1:27" s="10" customFormat="1" ht="25.5" customHeight="1" x14ac:dyDescent="0.25">
      <c r="A321" s="22"/>
      <c r="B321" s="26" t="s">
        <v>327</v>
      </c>
      <c r="C321" s="53"/>
      <c r="D321" s="26">
        <v>18</v>
      </c>
      <c r="E321" s="26"/>
      <c r="F321" s="31"/>
      <c r="G321" s="30">
        <f t="shared" ref="G321:O321" si="19">SUM(G303:G320)</f>
        <v>7</v>
      </c>
      <c r="H321" s="30">
        <f t="shared" si="19"/>
        <v>3</v>
      </c>
      <c r="I321" s="30">
        <f t="shared" si="19"/>
        <v>11</v>
      </c>
      <c r="J321" s="30">
        <f t="shared" si="19"/>
        <v>1</v>
      </c>
      <c r="K321" s="30">
        <f t="shared" si="19"/>
        <v>8</v>
      </c>
      <c r="L321" s="30">
        <f t="shared" si="19"/>
        <v>13</v>
      </c>
      <c r="M321" s="30">
        <f t="shared" si="19"/>
        <v>44</v>
      </c>
      <c r="N321" s="30">
        <f t="shared" si="19"/>
        <v>1</v>
      </c>
      <c r="O321" s="30">
        <f t="shared" si="19"/>
        <v>6</v>
      </c>
      <c r="P321" s="30">
        <v>0</v>
      </c>
      <c r="Q321" s="30">
        <f>SUM(Q303:Q320)</f>
        <v>4</v>
      </c>
      <c r="R321" s="30">
        <f>SUM(R303:R320)</f>
        <v>30</v>
      </c>
      <c r="S321" s="30">
        <v>0</v>
      </c>
      <c r="T321" s="30">
        <f>SUM(T303:T320)</f>
        <v>4</v>
      </c>
      <c r="U321" s="30">
        <v>0</v>
      </c>
      <c r="V321" s="30">
        <f>SUM(V303:V320)</f>
        <v>2</v>
      </c>
      <c r="W321" s="30">
        <f>SUM(W303:W320)</f>
        <v>3</v>
      </c>
      <c r="X321" s="30">
        <f>SUM(X303:X320)</f>
        <v>43</v>
      </c>
      <c r="Y321" s="30">
        <v>0</v>
      </c>
      <c r="Z321" s="30">
        <f t="shared" si="16"/>
        <v>180</v>
      </c>
    </row>
    <row r="322" spans="1:27" ht="25.5" customHeight="1" x14ac:dyDescent="0.25">
      <c r="A322" s="21"/>
      <c r="B322" s="26" t="s">
        <v>834</v>
      </c>
      <c r="C322" s="27" t="s">
        <v>347</v>
      </c>
      <c r="D322" s="27" t="s">
        <v>348</v>
      </c>
      <c r="E322" s="27" t="s">
        <v>835</v>
      </c>
      <c r="F322" s="28">
        <v>7.9070312999999999</v>
      </c>
      <c r="G322" s="29">
        <v>2</v>
      </c>
      <c r="H322" s="29">
        <v>0</v>
      </c>
      <c r="I322" s="29">
        <v>1</v>
      </c>
      <c r="J322" s="29">
        <v>0</v>
      </c>
      <c r="K322" s="29">
        <v>0</v>
      </c>
      <c r="L322" s="29">
        <v>4</v>
      </c>
      <c r="M322" s="29">
        <v>1</v>
      </c>
      <c r="N322" s="29">
        <v>0</v>
      </c>
      <c r="O322" s="29">
        <v>0</v>
      </c>
      <c r="P322" s="29">
        <v>0</v>
      </c>
      <c r="Q322" s="29">
        <v>1</v>
      </c>
      <c r="R322" s="29">
        <v>2</v>
      </c>
      <c r="S322" s="29">
        <v>0</v>
      </c>
      <c r="T322" s="29">
        <v>1</v>
      </c>
      <c r="U322" s="29">
        <v>0</v>
      </c>
      <c r="V322" s="29">
        <v>0</v>
      </c>
      <c r="W322" s="29">
        <v>1</v>
      </c>
      <c r="X322" s="29">
        <v>3</v>
      </c>
      <c r="Y322" s="29">
        <v>0</v>
      </c>
      <c r="Z322" s="30">
        <f t="shared" si="16"/>
        <v>16</v>
      </c>
    </row>
    <row r="323" spans="1:27" ht="25.5" customHeight="1" x14ac:dyDescent="0.25">
      <c r="A323" s="21"/>
      <c r="B323" s="26" t="s">
        <v>834</v>
      </c>
      <c r="C323" s="27" t="s">
        <v>350</v>
      </c>
      <c r="D323" s="27" t="s">
        <v>351</v>
      </c>
      <c r="E323" s="27" t="s">
        <v>836</v>
      </c>
      <c r="F323" s="28">
        <v>7.6708800000000004</v>
      </c>
      <c r="G323" s="29">
        <v>0</v>
      </c>
      <c r="H323" s="29">
        <v>0</v>
      </c>
      <c r="I323" s="29">
        <v>1</v>
      </c>
      <c r="J323" s="29">
        <v>0</v>
      </c>
      <c r="K323" s="29">
        <v>1</v>
      </c>
      <c r="L323" s="29">
        <v>1</v>
      </c>
      <c r="M323" s="29">
        <v>3</v>
      </c>
      <c r="N323" s="29">
        <v>0</v>
      </c>
      <c r="O323" s="29">
        <v>0</v>
      </c>
      <c r="P323" s="29">
        <v>0</v>
      </c>
      <c r="Q323" s="29">
        <v>0</v>
      </c>
      <c r="R323" s="29">
        <v>1</v>
      </c>
      <c r="S323" s="29">
        <v>0</v>
      </c>
      <c r="T323" s="29">
        <v>0</v>
      </c>
      <c r="U323" s="29">
        <v>0</v>
      </c>
      <c r="V323" s="29">
        <v>0</v>
      </c>
      <c r="W323" s="29">
        <v>0</v>
      </c>
      <c r="X323" s="29">
        <v>3</v>
      </c>
      <c r="Y323" s="29">
        <v>0</v>
      </c>
      <c r="Z323" s="30">
        <f t="shared" si="16"/>
        <v>10</v>
      </c>
    </row>
    <row r="324" spans="1:27" ht="25.5" customHeight="1" x14ac:dyDescent="0.25">
      <c r="A324" s="21"/>
      <c r="B324" s="26" t="s">
        <v>834</v>
      </c>
      <c r="C324" s="27" t="s">
        <v>352</v>
      </c>
      <c r="D324" s="27" t="s">
        <v>837</v>
      </c>
      <c r="E324" s="27" t="s">
        <v>838</v>
      </c>
      <c r="F324" s="27">
        <v>5.3820100000000002</v>
      </c>
      <c r="G324" s="29">
        <v>0</v>
      </c>
      <c r="H324" s="29">
        <v>0</v>
      </c>
      <c r="I324" s="29">
        <v>0</v>
      </c>
      <c r="J324" s="29">
        <v>0</v>
      </c>
      <c r="K324" s="29">
        <v>0</v>
      </c>
      <c r="L324" s="29">
        <v>1</v>
      </c>
      <c r="M324" s="29">
        <v>0</v>
      </c>
      <c r="N324" s="29">
        <v>0</v>
      </c>
      <c r="O324" s="29">
        <v>0</v>
      </c>
      <c r="P324" s="29">
        <v>0</v>
      </c>
      <c r="Q324" s="29">
        <v>1</v>
      </c>
      <c r="R324" s="29">
        <v>1</v>
      </c>
      <c r="S324" s="29">
        <v>0</v>
      </c>
      <c r="T324" s="29">
        <v>0</v>
      </c>
      <c r="U324" s="29">
        <v>0</v>
      </c>
      <c r="V324" s="29">
        <v>0</v>
      </c>
      <c r="W324" s="29">
        <v>0</v>
      </c>
      <c r="X324" s="29">
        <v>2</v>
      </c>
      <c r="Y324" s="29">
        <v>0</v>
      </c>
      <c r="Z324" s="30">
        <f t="shared" si="16"/>
        <v>5</v>
      </c>
    </row>
    <row r="325" spans="1:27" ht="25.5" customHeight="1" x14ac:dyDescent="0.25">
      <c r="A325" s="21"/>
      <c r="B325" s="26" t="s">
        <v>834</v>
      </c>
      <c r="C325" s="27" t="s">
        <v>353</v>
      </c>
      <c r="D325" s="27" t="s">
        <v>354</v>
      </c>
      <c r="E325" s="27" t="s">
        <v>839</v>
      </c>
      <c r="F325" s="28">
        <v>7.9185847999999996</v>
      </c>
      <c r="G325" s="29">
        <v>0</v>
      </c>
      <c r="H325" s="29">
        <v>0</v>
      </c>
      <c r="I325" s="29">
        <v>0</v>
      </c>
      <c r="J325" s="29">
        <v>0</v>
      </c>
      <c r="K325" s="29">
        <v>0</v>
      </c>
      <c r="L325" s="29">
        <v>1</v>
      </c>
      <c r="M325" s="29">
        <v>0</v>
      </c>
      <c r="N325" s="29">
        <v>0</v>
      </c>
      <c r="O325" s="29">
        <v>0</v>
      </c>
      <c r="P325" s="29">
        <v>0</v>
      </c>
      <c r="Q325" s="29">
        <v>0</v>
      </c>
      <c r="R325" s="29">
        <v>1</v>
      </c>
      <c r="S325" s="29">
        <v>0</v>
      </c>
      <c r="T325" s="29">
        <v>0</v>
      </c>
      <c r="U325" s="29">
        <v>0</v>
      </c>
      <c r="V325" s="29">
        <v>0</v>
      </c>
      <c r="W325" s="29">
        <v>0</v>
      </c>
      <c r="X325" s="29">
        <v>1</v>
      </c>
      <c r="Y325" s="29">
        <v>0</v>
      </c>
      <c r="Z325" s="30">
        <f t="shared" si="16"/>
        <v>3</v>
      </c>
    </row>
    <row r="326" spans="1:27" ht="25.5" customHeight="1" x14ac:dyDescent="0.25">
      <c r="A326" s="21"/>
      <c r="B326" s="26" t="s">
        <v>834</v>
      </c>
      <c r="C326" s="27" t="s">
        <v>353</v>
      </c>
      <c r="D326" s="27" t="s">
        <v>355</v>
      </c>
      <c r="E326" s="27" t="s">
        <v>840</v>
      </c>
      <c r="F326" s="28">
        <v>5.3179299999999996</v>
      </c>
      <c r="G326" s="29">
        <v>1</v>
      </c>
      <c r="H326" s="29">
        <v>0</v>
      </c>
      <c r="I326" s="29">
        <v>0</v>
      </c>
      <c r="J326" s="29">
        <v>0</v>
      </c>
      <c r="K326" s="29">
        <v>0</v>
      </c>
      <c r="L326" s="29">
        <v>2</v>
      </c>
      <c r="M326" s="29">
        <v>0</v>
      </c>
      <c r="N326" s="29">
        <v>0</v>
      </c>
      <c r="O326" s="29">
        <v>0</v>
      </c>
      <c r="P326" s="29">
        <v>0</v>
      </c>
      <c r="Q326" s="29">
        <v>0</v>
      </c>
      <c r="R326" s="29">
        <v>0</v>
      </c>
      <c r="S326" s="29">
        <v>0</v>
      </c>
      <c r="T326" s="29">
        <v>0</v>
      </c>
      <c r="U326" s="29">
        <v>0</v>
      </c>
      <c r="V326" s="29">
        <v>0</v>
      </c>
      <c r="W326" s="29">
        <v>0</v>
      </c>
      <c r="X326" s="29">
        <v>0</v>
      </c>
      <c r="Y326" s="29">
        <v>0</v>
      </c>
      <c r="Z326" s="30">
        <f t="shared" ref="Z326:Z342" si="20">SUM(G326:Y326)</f>
        <v>3</v>
      </c>
    </row>
    <row r="327" spans="1:27" ht="25.5" customHeight="1" x14ac:dyDescent="0.25">
      <c r="A327" s="21"/>
      <c r="B327" s="26" t="s">
        <v>834</v>
      </c>
      <c r="C327" s="27" t="s">
        <v>356</v>
      </c>
      <c r="D327" s="27" t="s">
        <v>357</v>
      </c>
      <c r="E327" s="27" t="s">
        <v>841</v>
      </c>
      <c r="F327" s="28">
        <v>7.8002319</v>
      </c>
      <c r="G327" s="29">
        <v>1</v>
      </c>
      <c r="H327" s="29">
        <v>0</v>
      </c>
      <c r="I327" s="29">
        <v>2</v>
      </c>
      <c r="J327" s="29">
        <v>0</v>
      </c>
      <c r="K327" s="29">
        <v>0</v>
      </c>
      <c r="L327" s="29">
        <v>1</v>
      </c>
      <c r="M327" s="29">
        <v>0</v>
      </c>
      <c r="N327" s="29">
        <v>0</v>
      </c>
      <c r="O327" s="29">
        <v>0</v>
      </c>
      <c r="P327" s="29">
        <v>0</v>
      </c>
      <c r="Q327" s="29">
        <v>1</v>
      </c>
      <c r="R327" s="29">
        <v>2</v>
      </c>
      <c r="S327" s="29">
        <v>0</v>
      </c>
      <c r="T327" s="29">
        <v>0</v>
      </c>
      <c r="U327" s="29">
        <v>0</v>
      </c>
      <c r="V327" s="29">
        <v>0</v>
      </c>
      <c r="W327" s="29">
        <v>0</v>
      </c>
      <c r="X327" s="29">
        <v>5</v>
      </c>
      <c r="Y327" s="29">
        <v>0</v>
      </c>
      <c r="Z327" s="30">
        <f t="shared" si="20"/>
        <v>12</v>
      </c>
    </row>
    <row r="328" spans="1:27" ht="25.5" customHeight="1" x14ac:dyDescent="0.25">
      <c r="A328" s="21"/>
      <c r="B328" s="26" t="s">
        <v>834</v>
      </c>
      <c r="C328" s="27" t="s">
        <v>358</v>
      </c>
      <c r="D328" s="27" t="s">
        <v>227</v>
      </c>
      <c r="E328" s="27" t="s">
        <v>842</v>
      </c>
      <c r="F328" s="28">
        <v>7.8038078999999998</v>
      </c>
      <c r="G328" s="29">
        <v>0</v>
      </c>
      <c r="H328" s="29">
        <v>1</v>
      </c>
      <c r="I328" s="29">
        <v>1</v>
      </c>
      <c r="J328" s="29">
        <v>0</v>
      </c>
      <c r="K328" s="29">
        <v>0</v>
      </c>
      <c r="L328" s="29">
        <v>3</v>
      </c>
      <c r="M328" s="29">
        <v>3</v>
      </c>
      <c r="N328" s="29">
        <v>0</v>
      </c>
      <c r="O328" s="29">
        <v>0</v>
      </c>
      <c r="P328" s="29">
        <v>0</v>
      </c>
      <c r="Q328" s="29">
        <v>0</v>
      </c>
      <c r="R328" s="29">
        <v>2</v>
      </c>
      <c r="S328" s="29">
        <v>0</v>
      </c>
      <c r="T328" s="29">
        <v>1</v>
      </c>
      <c r="U328" s="29">
        <v>0</v>
      </c>
      <c r="V328" s="29">
        <v>1</v>
      </c>
      <c r="W328" s="29">
        <v>2</v>
      </c>
      <c r="X328" s="29">
        <v>2</v>
      </c>
      <c r="Y328" s="29">
        <v>0</v>
      </c>
      <c r="Z328" s="30">
        <f t="shared" si="20"/>
        <v>16</v>
      </c>
    </row>
    <row r="329" spans="1:27" ht="25.5" customHeight="1" x14ac:dyDescent="0.25">
      <c r="A329" s="21"/>
      <c r="B329" s="26" t="s">
        <v>834</v>
      </c>
      <c r="C329" s="27" t="s">
        <v>359</v>
      </c>
      <c r="D329" s="27" t="s">
        <v>360</v>
      </c>
      <c r="E329" s="27" t="s">
        <v>843</v>
      </c>
      <c r="F329" s="28">
        <v>7.8587816999999998</v>
      </c>
      <c r="G329" s="29">
        <v>0</v>
      </c>
      <c r="H329" s="29">
        <v>0</v>
      </c>
      <c r="I329" s="29">
        <v>1</v>
      </c>
      <c r="J329" s="29">
        <v>0</v>
      </c>
      <c r="K329" s="29">
        <v>0</v>
      </c>
      <c r="L329" s="29">
        <v>1</v>
      </c>
      <c r="M329" s="29">
        <v>1</v>
      </c>
      <c r="N329" s="29">
        <v>0</v>
      </c>
      <c r="O329" s="29">
        <v>1</v>
      </c>
      <c r="P329" s="29">
        <v>0</v>
      </c>
      <c r="Q329" s="29">
        <v>0</v>
      </c>
      <c r="R329" s="29">
        <v>1</v>
      </c>
      <c r="S329" s="29">
        <v>0</v>
      </c>
      <c r="T329" s="29">
        <v>0</v>
      </c>
      <c r="U329" s="29">
        <v>0</v>
      </c>
      <c r="V329" s="29">
        <v>0</v>
      </c>
      <c r="W329" s="29">
        <v>0</v>
      </c>
      <c r="X329" s="29">
        <v>1</v>
      </c>
      <c r="Y329" s="29">
        <v>0</v>
      </c>
      <c r="Z329" s="30">
        <f t="shared" si="20"/>
        <v>6</v>
      </c>
    </row>
    <row r="330" spans="1:27" ht="25.5" customHeight="1" x14ac:dyDescent="0.25">
      <c r="A330" s="21"/>
      <c r="B330" s="26" t="s">
        <v>834</v>
      </c>
      <c r="C330" s="27" t="s">
        <v>361</v>
      </c>
      <c r="D330" s="27" t="s">
        <v>362</v>
      </c>
      <c r="E330" s="27" t="s">
        <v>844</v>
      </c>
      <c r="F330" s="28">
        <v>7.7423147999999999</v>
      </c>
      <c r="G330" s="29">
        <v>1</v>
      </c>
      <c r="H330" s="29">
        <v>1</v>
      </c>
      <c r="I330" s="29">
        <v>0</v>
      </c>
      <c r="J330" s="29">
        <v>0</v>
      </c>
      <c r="K330" s="29">
        <v>0</v>
      </c>
      <c r="L330" s="29">
        <v>1</v>
      </c>
      <c r="M330" s="29">
        <v>1</v>
      </c>
      <c r="N330" s="29">
        <v>0</v>
      </c>
      <c r="O330" s="29">
        <v>2</v>
      </c>
      <c r="P330" s="29">
        <v>0</v>
      </c>
      <c r="Q330" s="29">
        <v>0</v>
      </c>
      <c r="R330" s="29">
        <v>2</v>
      </c>
      <c r="S330" s="29">
        <v>0</v>
      </c>
      <c r="T330" s="29">
        <v>0</v>
      </c>
      <c r="U330" s="29">
        <v>0</v>
      </c>
      <c r="V330" s="29">
        <v>0</v>
      </c>
      <c r="W330" s="29">
        <v>0</v>
      </c>
      <c r="X330" s="29">
        <v>1</v>
      </c>
      <c r="Y330" s="29">
        <v>0</v>
      </c>
      <c r="Z330" s="30">
        <f t="shared" si="20"/>
        <v>9</v>
      </c>
    </row>
    <row r="331" spans="1:27" ht="25.5" customHeight="1" x14ac:dyDescent="0.25">
      <c r="A331" s="21"/>
      <c r="B331" s="26" t="s">
        <v>834</v>
      </c>
      <c r="C331" s="27" t="s">
        <v>363</v>
      </c>
      <c r="D331" s="27" t="s">
        <v>364</v>
      </c>
      <c r="E331" s="27" t="s">
        <v>845</v>
      </c>
      <c r="F331" s="28">
        <v>7.7423147999999999</v>
      </c>
      <c r="G331" s="29">
        <v>1</v>
      </c>
      <c r="H331" s="29">
        <v>1</v>
      </c>
      <c r="I331" s="29">
        <v>0</v>
      </c>
      <c r="J331" s="29">
        <v>0</v>
      </c>
      <c r="K331" s="29">
        <v>1</v>
      </c>
      <c r="L331" s="29">
        <v>0</v>
      </c>
      <c r="M331" s="29">
        <v>3</v>
      </c>
      <c r="N331" s="29">
        <v>0</v>
      </c>
      <c r="O331" s="29">
        <v>1</v>
      </c>
      <c r="P331" s="29">
        <v>0</v>
      </c>
      <c r="Q331" s="29">
        <v>1</v>
      </c>
      <c r="R331" s="29">
        <v>3</v>
      </c>
      <c r="S331" s="29">
        <v>0</v>
      </c>
      <c r="T331" s="29">
        <v>0</v>
      </c>
      <c r="U331" s="29">
        <v>0</v>
      </c>
      <c r="V331" s="29">
        <v>0</v>
      </c>
      <c r="W331" s="29">
        <v>0</v>
      </c>
      <c r="X331" s="29">
        <v>1</v>
      </c>
      <c r="Y331" s="29">
        <v>0</v>
      </c>
      <c r="Z331" s="30">
        <f t="shared" si="20"/>
        <v>12</v>
      </c>
    </row>
    <row r="332" spans="1:27" ht="25.5" customHeight="1" x14ac:dyDescent="0.25">
      <c r="A332" s="21"/>
      <c r="B332" s="26" t="s">
        <v>834</v>
      </c>
      <c r="C332" s="27" t="s">
        <v>353</v>
      </c>
      <c r="D332" s="27" t="s">
        <v>365</v>
      </c>
      <c r="E332" s="27" t="s">
        <v>846</v>
      </c>
      <c r="F332" s="28">
        <v>7.9185847999999996</v>
      </c>
      <c r="G332" s="29">
        <v>1</v>
      </c>
      <c r="H332" s="29">
        <v>0</v>
      </c>
      <c r="I332" s="29">
        <v>1</v>
      </c>
      <c r="J332" s="29">
        <v>0</v>
      </c>
      <c r="K332" s="29">
        <v>0</v>
      </c>
      <c r="L332" s="29">
        <v>1</v>
      </c>
      <c r="M332" s="29">
        <v>1</v>
      </c>
      <c r="N332" s="29">
        <v>0</v>
      </c>
      <c r="O332" s="29">
        <v>1</v>
      </c>
      <c r="P332" s="29">
        <v>0</v>
      </c>
      <c r="Q332" s="29">
        <v>0</v>
      </c>
      <c r="R332" s="29">
        <v>1</v>
      </c>
      <c r="S332" s="29">
        <v>0</v>
      </c>
      <c r="T332" s="29">
        <v>0</v>
      </c>
      <c r="U332" s="29">
        <v>0</v>
      </c>
      <c r="V332" s="29">
        <v>0</v>
      </c>
      <c r="W332" s="29">
        <v>1</v>
      </c>
      <c r="X332" s="29">
        <v>4</v>
      </c>
      <c r="Y332" s="29">
        <v>0</v>
      </c>
      <c r="Z332" s="30">
        <f t="shared" si="20"/>
        <v>11</v>
      </c>
    </row>
    <row r="333" spans="1:27" ht="25.5" customHeight="1" x14ac:dyDescent="0.25">
      <c r="A333" s="21"/>
      <c r="B333" s="26" t="s">
        <v>834</v>
      </c>
      <c r="C333" s="27" t="s">
        <v>359</v>
      </c>
      <c r="D333" s="27" t="s">
        <v>366</v>
      </c>
      <c r="E333" s="27" t="s">
        <v>847</v>
      </c>
      <c r="F333" s="28">
        <v>7.8850552</v>
      </c>
      <c r="G333" s="29">
        <v>1</v>
      </c>
      <c r="H333" s="29">
        <v>1</v>
      </c>
      <c r="I333" s="29">
        <v>0</v>
      </c>
      <c r="J333" s="29">
        <v>0</v>
      </c>
      <c r="K333" s="29">
        <v>0</v>
      </c>
      <c r="L333" s="29">
        <v>1</v>
      </c>
      <c r="M333" s="29">
        <v>4</v>
      </c>
      <c r="N333" s="29">
        <v>0</v>
      </c>
      <c r="O333" s="29">
        <v>1</v>
      </c>
      <c r="P333" s="29">
        <v>0</v>
      </c>
      <c r="Q333" s="29">
        <v>1</v>
      </c>
      <c r="R333" s="29">
        <v>2</v>
      </c>
      <c r="S333" s="29">
        <v>0</v>
      </c>
      <c r="T333" s="29">
        <v>0</v>
      </c>
      <c r="U333" s="29">
        <v>0</v>
      </c>
      <c r="V333" s="29">
        <v>0</v>
      </c>
      <c r="W333" s="29">
        <v>0</v>
      </c>
      <c r="X333" s="29">
        <v>1</v>
      </c>
      <c r="Y333" s="29">
        <v>0</v>
      </c>
      <c r="Z333" s="30">
        <f t="shared" si="20"/>
        <v>12</v>
      </c>
      <c r="AA333" s="9"/>
    </row>
    <row r="334" spans="1:27" ht="25.5" customHeight="1" x14ac:dyDescent="0.25">
      <c r="A334" s="21"/>
      <c r="B334" s="26" t="s">
        <v>834</v>
      </c>
      <c r="C334" s="27" t="s">
        <v>367</v>
      </c>
      <c r="D334" s="27" t="s">
        <v>368</v>
      </c>
      <c r="E334" s="27" t="s">
        <v>848</v>
      </c>
      <c r="F334" s="28">
        <v>7.8129454000000003</v>
      </c>
      <c r="G334" s="29">
        <v>0</v>
      </c>
      <c r="H334" s="29">
        <v>2</v>
      </c>
      <c r="I334" s="29">
        <v>1</v>
      </c>
      <c r="J334" s="29">
        <v>0</v>
      </c>
      <c r="K334" s="29">
        <v>1</v>
      </c>
      <c r="L334" s="29">
        <v>4</v>
      </c>
      <c r="M334" s="29">
        <v>1</v>
      </c>
      <c r="N334" s="29">
        <v>0</v>
      </c>
      <c r="O334" s="29">
        <v>0</v>
      </c>
      <c r="P334" s="29">
        <v>0</v>
      </c>
      <c r="Q334" s="29">
        <v>1</v>
      </c>
      <c r="R334" s="29">
        <v>2</v>
      </c>
      <c r="S334" s="29">
        <v>0</v>
      </c>
      <c r="T334" s="29">
        <v>0</v>
      </c>
      <c r="U334" s="29">
        <v>0</v>
      </c>
      <c r="V334" s="29">
        <v>0</v>
      </c>
      <c r="W334" s="29">
        <v>0</v>
      </c>
      <c r="X334" s="29">
        <v>1</v>
      </c>
      <c r="Y334" s="29">
        <v>0</v>
      </c>
      <c r="Z334" s="30">
        <f t="shared" si="20"/>
        <v>13</v>
      </c>
    </row>
    <row r="335" spans="1:27" ht="25.5" customHeight="1" x14ac:dyDescent="0.25">
      <c r="A335" s="21"/>
      <c r="B335" s="26" t="s">
        <v>834</v>
      </c>
      <c r="C335" s="27" t="s">
        <v>359</v>
      </c>
      <c r="D335" s="27" t="s">
        <v>849</v>
      </c>
      <c r="E335" s="27" t="s">
        <v>850</v>
      </c>
      <c r="F335" s="28">
        <v>7.8850552</v>
      </c>
      <c r="G335" s="29">
        <v>0</v>
      </c>
      <c r="H335" s="29">
        <v>0</v>
      </c>
      <c r="I335" s="29">
        <v>1</v>
      </c>
      <c r="J335" s="29">
        <v>0</v>
      </c>
      <c r="K335" s="29">
        <v>0</v>
      </c>
      <c r="L335" s="29">
        <v>1</v>
      </c>
      <c r="M335" s="29">
        <v>1</v>
      </c>
      <c r="N335" s="29">
        <v>0</v>
      </c>
      <c r="O335" s="29">
        <v>0</v>
      </c>
      <c r="P335" s="29">
        <v>0</v>
      </c>
      <c r="Q335" s="29">
        <v>0</v>
      </c>
      <c r="R335" s="29">
        <v>1</v>
      </c>
      <c r="S335" s="29">
        <v>0</v>
      </c>
      <c r="T335" s="29">
        <v>0</v>
      </c>
      <c r="U335" s="29">
        <v>0</v>
      </c>
      <c r="V335" s="29">
        <v>0</v>
      </c>
      <c r="W335" s="29">
        <v>0</v>
      </c>
      <c r="X335" s="29">
        <v>2</v>
      </c>
      <c r="Y335" s="29">
        <v>0</v>
      </c>
      <c r="Z335" s="30">
        <f t="shared" si="20"/>
        <v>6</v>
      </c>
    </row>
    <row r="336" spans="1:27" ht="25.5" customHeight="1" x14ac:dyDescent="0.25">
      <c r="A336" s="21"/>
      <c r="B336" s="26" t="s">
        <v>834</v>
      </c>
      <c r="C336" s="27" t="s">
        <v>352</v>
      </c>
      <c r="D336" s="27" t="s">
        <v>369</v>
      </c>
      <c r="E336" s="27" t="s">
        <v>851</v>
      </c>
      <c r="F336" s="28">
        <v>5.3823400000000001</v>
      </c>
      <c r="G336" s="29">
        <v>0</v>
      </c>
      <c r="H336" s="29">
        <v>0</v>
      </c>
      <c r="I336" s="29">
        <v>0</v>
      </c>
      <c r="J336" s="29">
        <v>0</v>
      </c>
      <c r="K336" s="29">
        <v>0</v>
      </c>
      <c r="L336" s="29">
        <v>1</v>
      </c>
      <c r="M336" s="29">
        <v>1</v>
      </c>
      <c r="N336" s="29">
        <v>0</v>
      </c>
      <c r="O336" s="29">
        <v>0</v>
      </c>
      <c r="P336" s="29">
        <v>0</v>
      </c>
      <c r="Q336" s="29">
        <v>0</v>
      </c>
      <c r="R336" s="29">
        <v>0</v>
      </c>
      <c r="S336" s="29">
        <v>0</v>
      </c>
      <c r="T336" s="29">
        <v>0</v>
      </c>
      <c r="U336" s="29">
        <v>0</v>
      </c>
      <c r="V336" s="29">
        <v>0</v>
      </c>
      <c r="W336" s="29">
        <v>0</v>
      </c>
      <c r="X336" s="29">
        <v>2</v>
      </c>
      <c r="Y336" s="29">
        <v>0</v>
      </c>
      <c r="Z336" s="30">
        <f t="shared" si="20"/>
        <v>4</v>
      </c>
    </row>
    <row r="337" spans="1:26" ht="25.5" customHeight="1" x14ac:dyDescent="0.25">
      <c r="A337" s="21"/>
      <c r="B337" s="26" t="s">
        <v>834</v>
      </c>
      <c r="C337" s="27" t="s">
        <v>347</v>
      </c>
      <c r="D337" s="27" t="s">
        <v>370</v>
      </c>
      <c r="E337" s="27" t="s">
        <v>852</v>
      </c>
      <c r="F337" s="28">
        <v>5.3179299999999996</v>
      </c>
      <c r="G337" s="29">
        <v>0</v>
      </c>
      <c r="H337" s="29">
        <v>0</v>
      </c>
      <c r="I337" s="29">
        <v>1</v>
      </c>
      <c r="J337" s="29">
        <v>0</v>
      </c>
      <c r="K337" s="29">
        <v>1</v>
      </c>
      <c r="L337" s="29">
        <v>0</v>
      </c>
      <c r="M337" s="29">
        <v>1</v>
      </c>
      <c r="N337" s="29">
        <v>0</v>
      </c>
      <c r="O337" s="29">
        <v>0</v>
      </c>
      <c r="P337" s="29">
        <v>0</v>
      </c>
      <c r="Q337" s="29">
        <v>0</v>
      </c>
      <c r="R337" s="29">
        <v>2</v>
      </c>
      <c r="S337" s="29">
        <v>0</v>
      </c>
      <c r="T337" s="29">
        <v>0</v>
      </c>
      <c r="U337" s="29">
        <v>0</v>
      </c>
      <c r="V337" s="29">
        <v>0</v>
      </c>
      <c r="W337" s="29">
        <v>0</v>
      </c>
      <c r="X337" s="29">
        <v>1</v>
      </c>
      <c r="Y337" s="29">
        <v>0</v>
      </c>
      <c r="Z337" s="30">
        <f t="shared" si="20"/>
        <v>6</v>
      </c>
    </row>
    <row r="338" spans="1:26" ht="25.5" customHeight="1" x14ac:dyDescent="0.25">
      <c r="A338" s="21"/>
      <c r="B338" s="26" t="s">
        <v>834</v>
      </c>
      <c r="C338" s="27" t="s">
        <v>347</v>
      </c>
      <c r="D338" s="27" t="s">
        <v>853</v>
      </c>
      <c r="E338" s="27" t="s">
        <v>854</v>
      </c>
      <c r="F338" s="28">
        <v>7.8587783</v>
      </c>
      <c r="G338" s="29">
        <v>0</v>
      </c>
      <c r="H338" s="29">
        <v>1</v>
      </c>
      <c r="I338" s="29">
        <v>1</v>
      </c>
      <c r="J338" s="29">
        <v>0</v>
      </c>
      <c r="K338" s="29">
        <v>0</v>
      </c>
      <c r="L338" s="29">
        <v>1</v>
      </c>
      <c r="M338" s="29">
        <v>1</v>
      </c>
      <c r="N338" s="29">
        <v>0</v>
      </c>
      <c r="O338" s="29">
        <v>0</v>
      </c>
      <c r="P338" s="29">
        <v>0</v>
      </c>
      <c r="Q338" s="29">
        <v>0</v>
      </c>
      <c r="R338" s="29">
        <v>0</v>
      </c>
      <c r="S338" s="29">
        <v>0</v>
      </c>
      <c r="T338" s="29">
        <v>0</v>
      </c>
      <c r="U338" s="29">
        <v>0</v>
      </c>
      <c r="V338" s="29">
        <v>0</v>
      </c>
      <c r="W338" s="29">
        <v>1</v>
      </c>
      <c r="X338" s="29">
        <v>1</v>
      </c>
      <c r="Y338" s="29">
        <v>1</v>
      </c>
      <c r="Z338" s="31">
        <f t="shared" si="20"/>
        <v>7</v>
      </c>
    </row>
    <row r="339" spans="1:26" ht="25.5" customHeight="1" x14ac:dyDescent="0.25">
      <c r="A339" s="21"/>
      <c r="B339" s="26" t="s">
        <v>834</v>
      </c>
      <c r="C339" s="27" t="s">
        <v>367</v>
      </c>
      <c r="D339" s="27" t="s">
        <v>371</v>
      </c>
      <c r="E339" s="27" t="s">
        <v>855</v>
      </c>
      <c r="F339" s="28">
        <v>7.8043902000000003</v>
      </c>
      <c r="G339" s="29">
        <v>0</v>
      </c>
      <c r="H339" s="29">
        <v>0</v>
      </c>
      <c r="I339" s="29">
        <v>2</v>
      </c>
      <c r="J339" s="29">
        <v>1</v>
      </c>
      <c r="K339" s="29">
        <v>0</v>
      </c>
      <c r="L339" s="29">
        <v>0</v>
      </c>
      <c r="M339" s="29">
        <v>2</v>
      </c>
      <c r="N339" s="29">
        <v>0</v>
      </c>
      <c r="O339" s="29">
        <v>0</v>
      </c>
      <c r="P339" s="29">
        <v>0</v>
      </c>
      <c r="Q339" s="29">
        <v>0</v>
      </c>
      <c r="R339" s="29">
        <v>1</v>
      </c>
      <c r="S339" s="29">
        <v>0</v>
      </c>
      <c r="T339" s="29">
        <v>0</v>
      </c>
      <c r="U339" s="29">
        <v>0</v>
      </c>
      <c r="V339" s="29">
        <v>0</v>
      </c>
      <c r="W339" s="29">
        <v>0</v>
      </c>
      <c r="X339" s="29">
        <v>3</v>
      </c>
      <c r="Y339" s="29">
        <v>0</v>
      </c>
      <c r="Z339" s="30">
        <f t="shared" si="20"/>
        <v>9</v>
      </c>
    </row>
    <row r="340" spans="1:26" ht="25.5" customHeight="1" x14ac:dyDescent="0.25">
      <c r="A340" s="21"/>
      <c r="B340" s="26" t="s">
        <v>834</v>
      </c>
      <c r="C340" s="27" t="s">
        <v>372</v>
      </c>
      <c r="D340" s="27" t="s">
        <v>373</v>
      </c>
      <c r="E340" s="27" t="s">
        <v>856</v>
      </c>
      <c r="F340" s="28">
        <v>7.7985645000000003</v>
      </c>
      <c r="G340" s="29">
        <v>0</v>
      </c>
      <c r="H340" s="29">
        <v>1</v>
      </c>
      <c r="I340" s="29">
        <v>0</v>
      </c>
      <c r="J340" s="29">
        <v>1</v>
      </c>
      <c r="K340" s="29">
        <v>1</v>
      </c>
      <c r="L340" s="29">
        <v>4</v>
      </c>
      <c r="M340" s="29">
        <v>0</v>
      </c>
      <c r="N340" s="29">
        <v>1</v>
      </c>
      <c r="O340" s="29">
        <v>1</v>
      </c>
      <c r="P340" s="29">
        <v>0</v>
      </c>
      <c r="Q340" s="29">
        <v>0</v>
      </c>
      <c r="R340" s="29">
        <v>4</v>
      </c>
      <c r="S340" s="29">
        <v>0</v>
      </c>
      <c r="T340" s="29">
        <v>0</v>
      </c>
      <c r="U340" s="29">
        <v>0</v>
      </c>
      <c r="V340" s="29">
        <v>0</v>
      </c>
      <c r="W340" s="29">
        <v>0</v>
      </c>
      <c r="X340" s="29">
        <v>3</v>
      </c>
      <c r="Y340" s="29">
        <v>0</v>
      </c>
      <c r="Z340" s="30">
        <f t="shared" si="20"/>
        <v>16</v>
      </c>
    </row>
    <row r="341" spans="1:26" ht="25.5" customHeight="1" x14ac:dyDescent="0.25">
      <c r="A341" s="21"/>
      <c r="B341" s="26" t="s">
        <v>834</v>
      </c>
      <c r="C341" s="54" t="s">
        <v>374</v>
      </c>
      <c r="D341" s="27" t="s">
        <v>375</v>
      </c>
      <c r="E341" s="27" t="s">
        <v>857</v>
      </c>
      <c r="F341" s="28">
        <v>7.8003754000000001</v>
      </c>
      <c r="G341" s="29">
        <v>0</v>
      </c>
      <c r="H341" s="29">
        <v>0</v>
      </c>
      <c r="I341" s="29">
        <v>2</v>
      </c>
      <c r="J341" s="29">
        <v>0</v>
      </c>
      <c r="K341" s="29">
        <v>1</v>
      </c>
      <c r="L341" s="29">
        <v>0</v>
      </c>
      <c r="M341" s="29">
        <v>1</v>
      </c>
      <c r="N341" s="29">
        <v>0</v>
      </c>
      <c r="O341" s="29">
        <v>0</v>
      </c>
      <c r="P341" s="29">
        <v>0</v>
      </c>
      <c r="Q341" s="29">
        <v>0</v>
      </c>
      <c r="R341" s="29">
        <v>2</v>
      </c>
      <c r="S341" s="29">
        <v>0</v>
      </c>
      <c r="T341" s="29">
        <v>0</v>
      </c>
      <c r="U341" s="29">
        <v>0</v>
      </c>
      <c r="V341" s="29">
        <v>1</v>
      </c>
      <c r="W341" s="29">
        <v>0</v>
      </c>
      <c r="X341" s="29">
        <v>2</v>
      </c>
      <c r="Y341" s="29">
        <v>0</v>
      </c>
      <c r="Z341" s="30">
        <f t="shared" si="20"/>
        <v>9</v>
      </c>
    </row>
    <row r="342" spans="1:26" s="10" customFormat="1" ht="25.5" customHeight="1" x14ac:dyDescent="0.25">
      <c r="A342" s="22"/>
      <c r="B342" s="26" t="s">
        <v>349</v>
      </c>
      <c r="C342" s="26"/>
      <c r="D342" s="26">
        <v>20</v>
      </c>
      <c r="E342" s="26"/>
      <c r="F342" s="31"/>
      <c r="G342" s="30">
        <f t="shared" ref="G342:M342" si="21">SUM(G322:G341)</f>
        <v>8</v>
      </c>
      <c r="H342" s="30">
        <f t="shared" si="21"/>
        <v>8</v>
      </c>
      <c r="I342" s="30">
        <f t="shared" si="21"/>
        <v>15</v>
      </c>
      <c r="J342" s="30">
        <f t="shared" si="21"/>
        <v>2</v>
      </c>
      <c r="K342" s="30">
        <f t="shared" si="21"/>
        <v>6</v>
      </c>
      <c r="L342" s="30">
        <f t="shared" si="21"/>
        <v>28</v>
      </c>
      <c r="M342" s="30">
        <f t="shared" si="21"/>
        <v>25</v>
      </c>
      <c r="N342" s="30">
        <v>0</v>
      </c>
      <c r="O342" s="30">
        <f>SUM(O322:O341)</f>
        <v>7</v>
      </c>
      <c r="P342" s="30">
        <v>0</v>
      </c>
      <c r="Q342" s="30">
        <f>SUM(Q322:Q341)</f>
        <v>6</v>
      </c>
      <c r="R342" s="30">
        <f>SUM(R322:R341)</f>
        <v>30</v>
      </c>
      <c r="S342" s="30">
        <v>0</v>
      </c>
      <c r="T342" s="30">
        <f>SUM(T322:T341)</f>
        <v>2</v>
      </c>
      <c r="U342" s="30">
        <v>0</v>
      </c>
      <c r="V342" s="30">
        <f>SUM(V322:V341)</f>
        <v>2</v>
      </c>
      <c r="W342" s="30">
        <f>SUM(W322:W341)</f>
        <v>5</v>
      </c>
      <c r="X342" s="30">
        <f>SUM(X322:X341)</f>
        <v>39</v>
      </c>
      <c r="Y342" s="30">
        <f>SUM(Y322:Y341)</f>
        <v>1</v>
      </c>
      <c r="Z342" s="30">
        <f t="shared" si="20"/>
        <v>184</v>
      </c>
    </row>
    <row r="343" spans="1:26" s="10" customFormat="1" ht="25.5" customHeight="1" x14ac:dyDescent="0.25">
      <c r="A343" s="22"/>
      <c r="B343" s="26" t="s">
        <v>859</v>
      </c>
      <c r="C343" s="26"/>
      <c r="D343" s="26">
        <f>D29+D50+D70+D87+D109+D138+D153+D172+D203+D223+D247+D261+D283+D302+D321+D342</f>
        <v>324</v>
      </c>
      <c r="E343" s="26"/>
      <c r="F343" s="31"/>
      <c r="G343" s="31">
        <f t="shared" ref="G343:Z343" si="22">G342+G321+G302+G283+G261+G247+G223+G203+G172+G153+G138+G109+G87+G70+G50+G29</f>
        <v>127</v>
      </c>
      <c r="H343" s="31">
        <f t="shared" si="22"/>
        <v>112</v>
      </c>
      <c r="I343" s="31">
        <f t="shared" si="22"/>
        <v>340</v>
      </c>
      <c r="J343" s="31">
        <f t="shared" si="22"/>
        <v>52</v>
      </c>
      <c r="K343" s="31">
        <f t="shared" si="22"/>
        <v>38</v>
      </c>
      <c r="L343" s="31">
        <f t="shared" si="22"/>
        <v>412</v>
      </c>
      <c r="M343" s="31">
        <f t="shared" si="22"/>
        <v>482</v>
      </c>
      <c r="N343" s="31">
        <f t="shared" si="22"/>
        <v>13</v>
      </c>
      <c r="O343" s="31">
        <f t="shared" si="22"/>
        <v>137</v>
      </c>
      <c r="P343" s="31">
        <f t="shared" si="22"/>
        <v>8</v>
      </c>
      <c r="Q343" s="31">
        <f t="shared" si="22"/>
        <v>80</v>
      </c>
      <c r="R343" s="31">
        <f t="shared" si="22"/>
        <v>661</v>
      </c>
      <c r="S343" s="31">
        <f t="shared" si="22"/>
        <v>3</v>
      </c>
      <c r="T343" s="31">
        <f t="shared" si="22"/>
        <v>45</v>
      </c>
      <c r="U343" s="31">
        <f t="shared" si="22"/>
        <v>6</v>
      </c>
      <c r="V343" s="31">
        <f t="shared" si="22"/>
        <v>66</v>
      </c>
      <c r="W343" s="31">
        <f t="shared" si="22"/>
        <v>59</v>
      </c>
      <c r="X343" s="31">
        <f t="shared" si="22"/>
        <v>929</v>
      </c>
      <c r="Y343" s="31">
        <f t="shared" si="22"/>
        <v>18</v>
      </c>
      <c r="Z343" s="31">
        <f t="shared" si="22"/>
        <v>3588</v>
      </c>
    </row>
    <row r="346" spans="1:26" ht="25.5" customHeight="1" x14ac:dyDescent="0.25">
      <c r="X346" s="14"/>
    </row>
  </sheetData>
  <sheetProtection algorithmName="SHA-512" hashValue="QYLmPBiTzBDtJGVjdh+B1/MiXjWmO5eC9B5WDuR3bZE0Mzdicdh4Ag6Hypn1t/Zgr6cK4MxyNbsPpkctz3HKyw==" saltValue="4fQFiGpUZblv3c/GLNYvfQ==" spinCount="100000" sheet="1" objects="1" scenarios="1"/>
  <mergeCells count="1">
    <mergeCell ref="G1:Y1"/>
  </mergeCells>
  <pageMargins left="0.25" right="0.25" top="0.75" bottom="0.75" header="0.3" footer="0.3"/>
  <pageSetup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EEA7F-5781-44F3-B336-A4C81FBD1D97}">
  <dimension ref="A1:I34"/>
  <sheetViews>
    <sheetView zoomScale="77" zoomScaleNormal="77" workbookViewId="0">
      <pane ySplit="2" topLeftCell="A19" activePane="bottomLeft" state="frozen"/>
      <selection activeCell="N11" sqref="N11"/>
      <selection pane="bottomLeft" activeCell="D26" sqref="D26"/>
    </sheetView>
  </sheetViews>
  <sheetFormatPr defaultColWidth="17.28515625" defaultRowHeight="35.25" customHeight="1" x14ac:dyDescent="0.25"/>
  <cols>
    <col min="1" max="1" width="21.5703125" style="91" customWidth="1"/>
    <col min="2" max="2" width="23" style="78" customWidth="1"/>
    <col min="3" max="3" width="26.28515625" style="92" customWidth="1"/>
    <col min="4" max="4" width="27.140625" style="90" customWidth="1"/>
    <col min="5" max="5" width="26.7109375" style="90" customWidth="1"/>
    <col min="6" max="6" width="26.85546875" style="90" customWidth="1"/>
    <col min="7" max="7" width="25.28515625" style="90" customWidth="1"/>
    <col min="8" max="8" width="27.42578125" style="90" customWidth="1"/>
    <col min="9" max="9" width="2" style="78" bestFit="1" customWidth="1"/>
    <col min="10" max="16384" width="17.28515625" style="78"/>
  </cols>
  <sheetData>
    <row r="1" spans="1:9" ht="35.25" customHeight="1" x14ac:dyDescent="0.25">
      <c r="A1" s="109" t="s">
        <v>877</v>
      </c>
      <c r="B1" s="109"/>
      <c r="C1" s="109"/>
      <c r="D1" s="109"/>
      <c r="E1" s="109"/>
      <c r="F1" s="109"/>
      <c r="G1" s="109"/>
      <c r="H1" s="109"/>
      <c r="I1" s="77"/>
    </row>
    <row r="2" spans="1:9" s="82" customFormat="1" ht="35.25" customHeight="1" x14ac:dyDescent="0.25">
      <c r="A2" s="79" t="s">
        <v>868</v>
      </c>
      <c r="B2" s="80" t="s">
        <v>861</v>
      </c>
      <c r="C2" s="93" t="s">
        <v>902</v>
      </c>
      <c r="D2" s="93" t="s">
        <v>898</v>
      </c>
      <c r="E2" s="93" t="s">
        <v>876</v>
      </c>
      <c r="F2" s="93" t="s">
        <v>875</v>
      </c>
      <c r="G2" s="93" t="s">
        <v>874</v>
      </c>
      <c r="H2" s="93" t="s">
        <v>925</v>
      </c>
      <c r="I2" s="81"/>
    </row>
    <row r="3" spans="1:9" ht="35.25" customHeight="1" x14ac:dyDescent="0.25">
      <c r="A3" s="83" t="str">
        <f>'Gaps Analysis &amp;Recruitment Plan'!A4</f>
        <v>PHCC (Primary Health Care Centre)</v>
      </c>
      <c r="B3" s="83" t="str">
        <f>'Gaps Analysis &amp;Recruitment Plan'!B4</f>
        <v>Nurses/Midwives</v>
      </c>
      <c r="C3" s="94">
        <v>162149.42000000001</v>
      </c>
      <c r="D3" s="94">
        <f>C3*12*'Gaps Analysis &amp;Recruitment Plan'!H4</f>
        <v>72091632.131999999</v>
      </c>
      <c r="E3" s="94">
        <f>C3*12*'Gaps Analysis &amp;Recruitment Plan'!I4</f>
        <v>192244352.35200003</v>
      </c>
      <c r="F3" s="94">
        <f>C3*12*'Gaps Analysis &amp;Recruitment Plan'!J4</f>
        <v>120152720.22</v>
      </c>
      <c r="G3" s="94">
        <f>C3*12*'Gaps Analysis &amp;Recruitment Plan'!K4</f>
        <v>96122176.176000014</v>
      </c>
      <c r="H3" s="95">
        <f>D3+E3+F3+G3</f>
        <v>480610880.88</v>
      </c>
      <c r="I3" s="77"/>
    </row>
    <row r="4" spans="1:9" ht="35.25" customHeight="1" x14ac:dyDescent="0.25">
      <c r="A4" s="83" t="str">
        <f>'Gaps Analysis &amp;Recruitment Plan'!A5</f>
        <v>PHCC (Primary Health Care Centre)</v>
      </c>
      <c r="B4" s="83" t="str">
        <f>'Gaps Analysis &amp;Recruitment Plan'!B5</f>
        <v>Community Health Officers</v>
      </c>
      <c r="C4" s="94">
        <v>162149.42000000001</v>
      </c>
      <c r="D4" s="94">
        <f>C4*12*'Gaps Analysis &amp;Recruitment Plan'!H5</f>
        <v>32105585.16</v>
      </c>
      <c r="E4" s="94">
        <f>C4*12*'Gaps Analysis &amp;Recruitment Plan'!I5</f>
        <v>85614893.760000005</v>
      </c>
      <c r="F4" s="94">
        <f>C4*12*'Gaps Analysis &amp;Recruitment Plan'!J5</f>
        <v>53509308.600000001</v>
      </c>
      <c r="G4" s="94">
        <f>C4*12*'Gaps Analysis &amp;Recruitment Plan'!K5</f>
        <v>42807446.880000003</v>
      </c>
      <c r="H4" s="95">
        <f t="shared" ref="H4:H26" si="0">D4+E4+F4+G4</f>
        <v>214037234.40000001</v>
      </c>
      <c r="I4" s="77"/>
    </row>
    <row r="5" spans="1:9" ht="35.25" customHeight="1" x14ac:dyDescent="0.25">
      <c r="A5" s="83" t="str">
        <f>'Gaps Analysis &amp;Recruitment Plan'!A6</f>
        <v>PHCC (Primary Health Care Centre)</v>
      </c>
      <c r="B5" s="83" t="str">
        <f>'Gaps Analysis &amp;Recruitment Plan'!B6</f>
        <v xml:space="preserve">Community Health Extension Workers </v>
      </c>
      <c r="C5" s="94">
        <v>162149.42000000001</v>
      </c>
      <c r="D5" s="94">
        <f>C5*12*'Gaps Analysis &amp;Recruitment Plan'!H6</f>
        <v>10507282.415999999</v>
      </c>
      <c r="E5" s="94">
        <f>C5*12*'Gaps Analysis &amp;Recruitment Plan'!I6</f>
        <v>28019419.776000001</v>
      </c>
      <c r="F5" s="94">
        <f>C5*12*'Gaps Analysis &amp;Recruitment Plan'!J6</f>
        <v>17512137.359999999</v>
      </c>
      <c r="G5" s="94">
        <f>C5*12*'Gaps Analysis &amp;Recruitment Plan'!K6</f>
        <v>14009709.888</v>
      </c>
      <c r="H5" s="95">
        <f t="shared" si="0"/>
        <v>70048549.439999998</v>
      </c>
      <c r="I5" s="77"/>
    </row>
    <row r="6" spans="1:9" ht="35.25" customHeight="1" x14ac:dyDescent="0.25">
      <c r="A6" s="83" t="str">
        <f>'Gaps Analysis &amp;Recruitment Plan'!A7</f>
        <v>PHCC (Primary Health Care Centre)</v>
      </c>
      <c r="B6" s="83" t="str">
        <f>'Gaps Analysis &amp;Recruitment Plan'!B7</f>
        <v>Pharmacy Technicians</v>
      </c>
      <c r="C6" s="94">
        <v>195663.42</v>
      </c>
      <c r="D6" s="94">
        <f>C6*12*'Gaps Analysis &amp;Recruitment Plan'!H7</f>
        <v>33458444.82</v>
      </c>
      <c r="E6" s="94">
        <f>C6*12*'Gaps Analysis &amp;Recruitment Plan'!I7</f>
        <v>89222519.519999996</v>
      </c>
      <c r="F6" s="94">
        <f>C6*12*'Gaps Analysis &amp;Recruitment Plan'!J7</f>
        <v>55764074.700000003</v>
      </c>
      <c r="G6" s="94">
        <f>C6*12*'Gaps Analysis &amp;Recruitment Plan'!K7</f>
        <v>44611259.759999998</v>
      </c>
      <c r="H6" s="95">
        <f t="shared" si="0"/>
        <v>223056298.80000001</v>
      </c>
      <c r="I6" s="77"/>
    </row>
    <row r="7" spans="1:9" ht="35.25" customHeight="1" x14ac:dyDescent="0.25">
      <c r="A7" s="83" t="str">
        <f>'Gaps Analysis &amp;Recruitment Plan'!A8</f>
        <v>PHCC (Primary Health Care Centre)</v>
      </c>
      <c r="B7" s="83" t="str">
        <f>'Gaps Analysis &amp;Recruitment Plan'!B8</f>
        <v>Medical Laboratory Technicians</v>
      </c>
      <c r="C7" s="94">
        <v>195663.42</v>
      </c>
      <c r="D7" s="94">
        <f>C7*12*'Gaps Analysis &amp;Recruitment Plan'!H8</f>
        <v>30640891.571999997</v>
      </c>
      <c r="E7" s="94">
        <f>C7*12*'Gaps Analysis &amp;Recruitment Plan'!I8</f>
        <v>81709044.192000017</v>
      </c>
      <c r="F7" s="94">
        <f>C7*12*'Gaps Analysis &amp;Recruitment Plan'!J8</f>
        <v>51068152.619999997</v>
      </c>
      <c r="G7" s="94">
        <f>C7*12*'Gaps Analysis &amp;Recruitment Plan'!K8</f>
        <v>40854522.096000008</v>
      </c>
      <c r="H7" s="95">
        <f t="shared" si="0"/>
        <v>204272610.48000002</v>
      </c>
      <c r="I7" s="77"/>
    </row>
    <row r="8" spans="1:9" ht="35.25" customHeight="1" x14ac:dyDescent="0.25">
      <c r="A8" s="83" t="str">
        <f>'Gaps Analysis &amp;Recruitment Plan'!A9</f>
        <v>PHCC (Primary Health Care Centre)</v>
      </c>
      <c r="B8" s="83" t="str">
        <f>'Gaps Analysis &amp;Recruitment Plan'!B9</f>
        <v>Junior Community Health Extension Workers</v>
      </c>
      <c r="C8" s="94">
        <v>105000</v>
      </c>
      <c r="D8" s="94">
        <f>C8*12*'Gaps Analysis &amp;Recruitment Plan'!H9</f>
        <v>17199000</v>
      </c>
      <c r="E8" s="94">
        <f>C8*12*'Gaps Analysis &amp;Recruitment Plan'!I9</f>
        <v>45864000</v>
      </c>
      <c r="F8" s="94">
        <f>C8*12*'Gaps Analysis &amp;Recruitment Plan'!J9</f>
        <v>28665000</v>
      </c>
      <c r="G8" s="94">
        <f>C8*12*'Gaps Analysis &amp;Recruitment Plan'!K9</f>
        <v>22932000</v>
      </c>
      <c r="H8" s="95">
        <f t="shared" si="0"/>
        <v>114660000</v>
      </c>
      <c r="I8" s="77"/>
    </row>
    <row r="9" spans="1:9" ht="35.25" customHeight="1" x14ac:dyDescent="0.25">
      <c r="A9" s="83" t="str">
        <f>'Gaps Analysis &amp;Recruitment Plan'!A10</f>
        <v>PHCC (Primary Health Care Centre)</v>
      </c>
      <c r="B9" s="83" t="str">
        <f>'Gaps Analysis &amp;Recruitment Plan'!B10</f>
        <v>Health Assistants</v>
      </c>
      <c r="C9" s="94">
        <v>80140</v>
      </c>
      <c r="D9" s="94">
        <f>C9*12*'Gaps Analysis &amp;Recruitment Plan'!H10</f>
        <v>17598744</v>
      </c>
      <c r="E9" s="94">
        <f>C9*12*'Gaps Analysis &amp;Recruitment Plan'!I10</f>
        <v>46929984.000000007</v>
      </c>
      <c r="F9" s="94">
        <f>C9*12*'Gaps Analysis &amp;Recruitment Plan'!J10</f>
        <v>29331240</v>
      </c>
      <c r="G9" s="94">
        <f>C9*12*'Gaps Analysis &amp;Recruitment Plan'!K10</f>
        <v>23464992.000000004</v>
      </c>
      <c r="H9" s="95">
        <f t="shared" si="0"/>
        <v>117324960</v>
      </c>
      <c r="I9" s="77"/>
    </row>
    <row r="10" spans="1:9" ht="35.25" customHeight="1" x14ac:dyDescent="0.25">
      <c r="A10" s="83" t="str">
        <f>'Gaps Analysis &amp;Recruitment Plan'!A11</f>
        <v>PHCC (Primary Health Care Centre)</v>
      </c>
      <c r="B10" s="83" t="str">
        <f>'Gaps Analysis &amp;Recruitment Plan'!B11</f>
        <v>Health Attendants</v>
      </c>
      <c r="C10" s="94">
        <v>80140</v>
      </c>
      <c r="D10" s="94">
        <f>C10*12*'Gaps Analysis &amp;Recruitment Plan'!H11</f>
        <v>15002208</v>
      </c>
      <c r="E10" s="94">
        <f>C10*12*'Gaps Analysis &amp;Recruitment Plan'!I11</f>
        <v>40005888</v>
      </c>
      <c r="F10" s="94">
        <f>C10*12*'Gaps Analysis &amp;Recruitment Plan'!J11</f>
        <v>25003680</v>
      </c>
      <c r="G10" s="94">
        <f>C10*12*'Gaps Analysis &amp;Recruitment Plan'!K11</f>
        <v>20002944</v>
      </c>
      <c r="H10" s="95">
        <f t="shared" si="0"/>
        <v>100014720</v>
      </c>
      <c r="I10" s="77"/>
    </row>
    <row r="11" spans="1:9" ht="35.25" customHeight="1" x14ac:dyDescent="0.25">
      <c r="A11" s="83" t="str">
        <f>'Gaps Analysis &amp;Recruitment Plan'!A12</f>
        <v>PHC  ( Primary Health Clinic)</v>
      </c>
      <c r="B11" s="83" t="str">
        <f>'Gaps Analysis &amp;Recruitment Plan'!B12</f>
        <v>Nurses/Midwives</v>
      </c>
      <c r="C11" s="94">
        <v>162149.42000000001</v>
      </c>
      <c r="D11" s="94">
        <f>C11*12*'Gaps Analysis &amp;Recruitment Plan'!H12</f>
        <v>116747582.40000001</v>
      </c>
      <c r="E11" s="94">
        <f>C11*12*'Gaps Analysis &amp;Recruitment Plan'!I12</f>
        <v>311326886.39999998</v>
      </c>
      <c r="F11" s="94">
        <f>C11*12*'Gaps Analysis &amp;Recruitment Plan'!J12</f>
        <v>194579304</v>
      </c>
      <c r="G11" s="94">
        <f>C11*12*'Gaps Analysis &amp;Recruitment Plan'!K12</f>
        <v>155663443.19999999</v>
      </c>
      <c r="H11" s="95">
        <f t="shared" si="0"/>
        <v>778317216</v>
      </c>
      <c r="I11" s="77"/>
    </row>
    <row r="12" spans="1:9" ht="35.25" customHeight="1" x14ac:dyDescent="0.25">
      <c r="A12" s="83" t="str">
        <f>'Gaps Analysis &amp;Recruitment Plan'!A13</f>
        <v>PHC  ( Primary Health Clinic)</v>
      </c>
      <c r="B12" s="83" t="str">
        <f>'Gaps Analysis &amp;Recruitment Plan'!B13</f>
        <v>Community Health Officers</v>
      </c>
      <c r="C12" s="94">
        <v>162149.42000000001</v>
      </c>
      <c r="D12" s="94">
        <f>C12*12*'Gaps Analysis &amp;Recruitment Plan'!H13</f>
        <v>97484231.304000005</v>
      </c>
      <c r="E12" s="94">
        <f>C12*12*'Gaps Analysis &amp;Recruitment Plan'!I13</f>
        <v>259957950.14399999</v>
      </c>
      <c r="F12" s="94">
        <f>C12*12*'Gaps Analysis &amp;Recruitment Plan'!J13</f>
        <v>162473718.84</v>
      </c>
      <c r="G12" s="94">
        <f>C12*12*'Gaps Analysis &amp;Recruitment Plan'!K13</f>
        <v>129978975.072</v>
      </c>
      <c r="H12" s="95">
        <f t="shared" si="0"/>
        <v>649894875.36000001</v>
      </c>
      <c r="I12" s="77"/>
    </row>
    <row r="13" spans="1:9" ht="35.25" customHeight="1" x14ac:dyDescent="0.25">
      <c r="A13" s="83" t="str">
        <f>'Gaps Analysis &amp;Recruitment Plan'!A14</f>
        <v>PHC  ( Primary Health Clinic)</v>
      </c>
      <c r="B13" s="83" t="str">
        <f>'Gaps Analysis &amp;Recruitment Plan'!B14</f>
        <v xml:space="preserve">Community Health Extension Workers </v>
      </c>
      <c r="C13" s="94">
        <v>162149.42000000001</v>
      </c>
      <c r="D13" s="94">
        <f>C13*12*'Gaps Analysis &amp;Recruitment Plan'!H14</f>
        <v>63919301.364000008</v>
      </c>
      <c r="E13" s="94">
        <f>C13*12*'Gaps Analysis &amp;Recruitment Plan'!I14</f>
        <v>170451470.30400002</v>
      </c>
      <c r="F13" s="94">
        <f>C13*12*'Gaps Analysis &amp;Recruitment Plan'!J14</f>
        <v>106532168.94</v>
      </c>
      <c r="G13" s="94">
        <f>C13*12*'Gaps Analysis &amp;Recruitment Plan'!K14</f>
        <v>85225735.15200001</v>
      </c>
      <c r="H13" s="95">
        <f t="shared" si="0"/>
        <v>426128675.76000005</v>
      </c>
      <c r="I13" s="77"/>
    </row>
    <row r="14" spans="1:9" ht="35.25" customHeight="1" x14ac:dyDescent="0.25">
      <c r="A14" s="83" t="str">
        <f>'Gaps Analysis &amp;Recruitment Plan'!A15</f>
        <v>PHC  ( Primary Health Clinic)</v>
      </c>
      <c r="B14" s="83" t="str">
        <f>'Gaps Analysis &amp;Recruitment Plan'!B15</f>
        <v>Pharmacy Technicians</v>
      </c>
      <c r="C14" s="94">
        <v>195663.42</v>
      </c>
      <c r="D14" s="94">
        <f>C14*12*'Gaps Analysis &amp;Recruitment Plan'!H15</f>
        <v>140877662.40000001</v>
      </c>
      <c r="E14" s="94">
        <f>C14*12*'Gaps Analysis &amp;Recruitment Plan'!I15</f>
        <v>375673766.39999998</v>
      </c>
      <c r="F14" s="94">
        <f>C14*12*'Gaps Analysis &amp;Recruitment Plan'!J15</f>
        <v>234796104</v>
      </c>
      <c r="G14" s="94">
        <f>C14*12*'Gaps Analysis &amp;Recruitment Plan'!K15</f>
        <v>187836883.19999999</v>
      </c>
      <c r="H14" s="95">
        <f t="shared" si="0"/>
        <v>939184416</v>
      </c>
      <c r="I14" s="77"/>
    </row>
    <row r="15" spans="1:9" ht="35.25" customHeight="1" x14ac:dyDescent="0.25">
      <c r="A15" s="83" t="str">
        <f>'Gaps Analysis &amp;Recruitment Plan'!A16</f>
        <v>PHC  ( Primary Health Clinic)</v>
      </c>
      <c r="B15" s="83" t="str">
        <f>'Gaps Analysis &amp;Recruitment Plan'!B16</f>
        <v>Medical Laboratory Technicians</v>
      </c>
      <c r="C15" s="94">
        <v>195663.42</v>
      </c>
      <c r="D15" s="94">
        <f>C15*12*'Gaps Analysis &amp;Recruitment Plan'!H16</f>
        <v>134185973.436</v>
      </c>
      <c r="E15" s="94">
        <f>C15*12*'Gaps Analysis &amp;Recruitment Plan'!I16</f>
        <v>357829262.49599999</v>
      </c>
      <c r="F15" s="94">
        <f>C15*12*'Gaps Analysis &amp;Recruitment Plan'!J16</f>
        <v>223643289.06</v>
      </c>
      <c r="G15" s="94">
        <f>C15*12*'Gaps Analysis &amp;Recruitment Plan'!K16</f>
        <v>178914631.248</v>
      </c>
      <c r="H15" s="95">
        <f t="shared" si="0"/>
        <v>894573156.24000001</v>
      </c>
      <c r="I15" s="77"/>
    </row>
    <row r="16" spans="1:9" ht="35.25" customHeight="1" x14ac:dyDescent="0.25">
      <c r="A16" s="83" t="str">
        <f>'Gaps Analysis &amp;Recruitment Plan'!A17</f>
        <v>PHC  ( Primary Health Clinic)</v>
      </c>
      <c r="B16" s="83" t="str">
        <f>'Gaps Analysis &amp;Recruitment Plan'!B17</f>
        <v>Junior Community Health Extension Workers</v>
      </c>
      <c r="C16" s="94">
        <v>105000</v>
      </c>
      <c r="D16" s="94">
        <f>C16*12*'Gaps Analysis &amp;Recruitment Plan'!H17</f>
        <v>65771999.999999993</v>
      </c>
      <c r="E16" s="94">
        <f>C16*12*'Gaps Analysis &amp;Recruitment Plan'!I17</f>
        <v>175392000.00000003</v>
      </c>
      <c r="F16" s="94">
        <f>C16*12*'Gaps Analysis &amp;Recruitment Plan'!J17</f>
        <v>109620000</v>
      </c>
      <c r="G16" s="94">
        <f>C16*12*'Gaps Analysis &amp;Recruitment Plan'!K17</f>
        <v>87696000.000000015</v>
      </c>
      <c r="H16" s="95">
        <f t="shared" si="0"/>
        <v>438480000</v>
      </c>
      <c r="I16" s="77"/>
    </row>
    <row r="17" spans="1:9" ht="35.25" customHeight="1" x14ac:dyDescent="0.25">
      <c r="A17" s="83" t="str">
        <f>'Gaps Analysis &amp;Recruitment Plan'!A18</f>
        <v>PHC  ( Primary Health Clinic)</v>
      </c>
      <c r="B17" s="83" t="str">
        <f>'Gaps Analysis &amp;Recruitment Plan'!B18</f>
        <v>Health Assistants</v>
      </c>
      <c r="C17" s="94">
        <v>80140</v>
      </c>
      <c r="D17" s="94">
        <f>C17*12*'Gaps Analysis &amp;Recruitment Plan'!H18</f>
        <v>85397184</v>
      </c>
      <c r="E17" s="94">
        <f>C17*12*'Gaps Analysis &amp;Recruitment Plan'!I18</f>
        <v>227725824</v>
      </c>
      <c r="F17" s="94">
        <f>C17*12*'Gaps Analysis &amp;Recruitment Plan'!J18</f>
        <v>142328640</v>
      </c>
      <c r="G17" s="94">
        <f>C17*12*'Gaps Analysis &amp;Recruitment Plan'!K18</f>
        <v>113862912</v>
      </c>
      <c r="H17" s="95">
        <f t="shared" si="0"/>
        <v>569314560</v>
      </c>
      <c r="I17" s="77"/>
    </row>
    <row r="18" spans="1:9" ht="35.25" customHeight="1" x14ac:dyDescent="0.25">
      <c r="A18" s="83" t="str">
        <f>'Gaps Analysis &amp;Recruitment Plan'!A19</f>
        <v>PHC  ( Primary Health Clinic)</v>
      </c>
      <c r="B18" s="83" t="str">
        <f>'Gaps Analysis &amp;Recruitment Plan'!B19</f>
        <v>Health Attendants</v>
      </c>
      <c r="C18" s="94">
        <v>80140</v>
      </c>
      <c r="D18" s="94">
        <f>C18*12*'Gaps Analysis &amp;Recruitment Plan'!H19</f>
        <v>78184584</v>
      </c>
      <c r="E18" s="94">
        <f>C18*12*'Gaps Analysis &amp;Recruitment Plan'!I19</f>
        <v>208492224</v>
      </c>
      <c r="F18" s="94">
        <f>C18*12*'Gaps Analysis &amp;Recruitment Plan'!J19</f>
        <v>130307640</v>
      </c>
      <c r="G18" s="94">
        <f>C18*12*'Gaps Analysis &amp;Recruitment Plan'!K19</f>
        <v>104246112</v>
      </c>
      <c r="H18" s="95">
        <f t="shared" si="0"/>
        <v>521230560</v>
      </c>
      <c r="I18" s="77"/>
    </row>
    <row r="19" spans="1:9" ht="35.25" customHeight="1" x14ac:dyDescent="0.25">
      <c r="A19" s="83" t="str">
        <f>'Gaps Analysis &amp;Recruitment Plan'!A20</f>
        <v>HP (Health Post)</v>
      </c>
      <c r="B19" s="83" t="str">
        <f>'Gaps Analysis &amp;Recruitment Plan'!B20</f>
        <v>Junior Community Health Extension Workers</v>
      </c>
      <c r="C19" s="94">
        <v>105000</v>
      </c>
      <c r="D19" s="94">
        <f>C19*12*'Gaps Analysis &amp;Recruitment Plan'!H20</f>
        <v>15497999.999999998</v>
      </c>
      <c r="E19" s="94">
        <f>C19*12*'Gaps Analysis &amp;Recruitment Plan'!I20</f>
        <v>41328000.000000007</v>
      </c>
      <c r="F19" s="94">
        <f>C19*12*'Gaps Analysis &amp;Recruitment Plan'!J20</f>
        <v>25830000</v>
      </c>
      <c r="G19" s="94">
        <f>C19*12*'Gaps Analysis &amp;Recruitment Plan'!K20</f>
        <v>20664000.000000004</v>
      </c>
      <c r="H19" s="95">
        <f t="shared" si="0"/>
        <v>103320000</v>
      </c>
      <c r="I19" s="77"/>
    </row>
    <row r="20" spans="1:9" ht="35.25" customHeight="1" x14ac:dyDescent="0.25">
      <c r="A20" s="83" t="str">
        <f>'Gaps Analysis &amp;Recruitment Plan'!A21</f>
        <v>HP (Health Post)</v>
      </c>
      <c r="B20" s="83" t="str">
        <f>'Gaps Analysis &amp;Recruitment Plan'!B21</f>
        <v>Health Assistants</v>
      </c>
      <c r="C20" s="94">
        <v>80140</v>
      </c>
      <c r="D20" s="94">
        <f>C20*12*'Gaps Analysis &amp;Recruitment Plan'!H21</f>
        <v>11251656</v>
      </c>
      <c r="E20" s="94">
        <f>C20*12*'Gaps Analysis &amp;Recruitment Plan'!I21</f>
        <v>30004416.000000004</v>
      </c>
      <c r="F20" s="94">
        <f>C20*12*'Gaps Analysis &amp;Recruitment Plan'!J21</f>
        <v>18752760</v>
      </c>
      <c r="G20" s="94">
        <f>C20*12*'Gaps Analysis &amp;Recruitment Plan'!K21</f>
        <v>15002208.000000002</v>
      </c>
      <c r="H20" s="95">
        <f t="shared" si="0"/>
        <v>75011040</v>
      </c>
      <c r="I20" s="77"/>
    </row>
    <row r="21" spans="1:9" ht="35.25" customHeight="1" x14ac:dyDescent="0.25">
      <c r="A21" s="83" t="str">
        <f>'Gaps Analysis &amp;Recruitment Plan'!A22</f>
        <v>HP (Health Post)</v>
      </c>
      <c r="B21" s="83" t="str">
        <f>'Gaps Analysis &amp;Recruitment Plan'!B22</f>
        <v>Health Attendants</v>
      </c>
      <c r="C21" s="94">
        <v>80140</v>
      </c>
      <c r="D21" s="94">
        <f>C21*12*'Gaps Analysis &amp;Recruitment Plan'!H22</f>
        <v>10963152</v>
      </c>
      <c r="E21" s="94">
        <f>C21*12*'Gaps Analysis &amp;Recruitment Plan'!I22</f>
        <v>29235072.000000004</v>
      </c>
      <c r="F21" s="94">
        <f>C21*12*'Gaps Analysis &amp;Recruitment Plan'!J22</f>
        <v>18271920</v>
      </c>
      <c r="G21" s="94">
        <f>C21*12*'Gaps Analysis &amp;Recruitment Plan'!K22</f>
        <v>14617536.000000002</v>
      </c>
      <c r="H21" s="95">
        <f t="shared" si="0"/>
        <v>73087680</v>
      </c>
      <c r="I21" s="77"/>
    </row>
    <row r="22" spans="1:9" ht="35.25" customHeight="1" x14ac:dyDescent="0.25">
      <c r="A22" s="83" t="str">
        <f>'Gaps Analysis &amp;Recruitment Plan'!A23</f>
        <v xml:space="preserve">LGHA  </v>
      </c>
      <c r="B22" s="83" t="str">
        <f>'Gaps Analysis &amp;Recruitment Plan'!B23</f>
        <v>Doctors</v>
      </c>
      <c r="C22" s="94">
        <v>558706</v>
      </c>
      <c r="D22" s="94">
        <f>C22*12*'Gaps Analysis &amp;Recruitment Plan'!H23</f>
        <v>24136099.199999999</v>
      </c>
      <c r="E22" s="94">
        <f>C22*12*'Gaps Analysis &amp;Recruitment Plan'!I23</f>
        <v>64362931.20000001</v>
      </c>
      <c r="F22" s="94">
        <f>C22*12*'Gaps Analysis &amp;Recruitment Plan'!J23</f>
        <v>40226832</v>
      </c>
      <c r="G22" s="94">
        <f>C22*12*'Gaps Analysis &amp;Recruitment Plan'!K23</f>
        <v>32181465.600000005</v>
      </c>
      <c r="H22" s="95">
        <f t="shared" si="0"/>
        <v>160907328</v>
      </c>
      <c r="I22" s="77"/>
    </row>
    <row r="23" spans="1:9" ht="35.25" customHeight="1" x14ac:dyDescent="0.25">
      <c r="A23" s="83" t="str">
        <f>'Gaps Analysis &amp;Recruitment Plan'!A24</f>
        <v xml:space="preserve">LGHA  </v>
      </c>
      <c r="B23" s="83" t="str">
        <f>'Gaps Analysis &amp;Recruitment Plan'!B24</f>
        <v>Medical Laboratory Scientists</v>
      </c>
      <c r="C23" s="94">
        <v>213648.6</v>
      </c>
      <c r="D23" s="94">
        <f>C23*12*'Gaps Analysis &amp;Recruitment Plan'!H24</f>
        <v>6153079.6800000006</v>
      </c>
      <c r="E23" s="94">
        <f>C23*12*'Gaps Analysis &amp;Recruitment Plan'!I24</f>
        <v>16408212.480000002</v>
      </c>
      <c r="F23" s="94">
        <f>C23*12*'Gaps Analysis &amp;Recruitment Plan'!J24</f>
        <v>10255132.800000001</v>
      </c>
      <c r="G23" s="94">
        <f>C23*12*'Gaps Analysis &amp;Recruitment Plan'!K24</f>
        <v>8204106.2400000012</v>
      </c>
      <c r="H23" s="95">
        <f t="shared" si="0"/>
        <v>41020531.200000003</v>
      </c>
      <c r="I23" s="77"/>
    </row>
    <row r="24" spans="1:9" ht="35.25" customHeight="1" x14ac:dyDescent="0.25">
      <c r="A24" s="83" t="str">
        <f>'Gaps Analysis &amp;Recruitment Plan'!A25</f>
        <v xml:space="preserve">LGHA  </v>
      </c>
      <c r="B24" s="83" t="str">
        <f>'Gaps Analysis &amp;Recruitment Plan'!B25</f>
        <v>Health Information Officers</v>
      </c>
      <c r="C24" s="94">
        <v>195663.42</v>
      </c>
      <c r="D24" s="94">
        <f>C24*12*'Gaps Analysis &amp;Recruitment Plan'!H25</f>
        <v>11270212.992000001</v>
      </c>
      <c r="E24" s="94">
        <f>C24*12*'Gaps Analysis &amp;Recruitment Plan'!I25</f>
        <v>30053901.312000003</v>
      </c>
      <c r="F24" s="94">
        <f>C24*12*'Gaps Analysis &amp;Recruitment Plan'!J25</f>
        <v>18783688.32</v>
      </c>
      <c r="G24" s="94">
        <f>C24*12*'Gaps Analysis &amp;Recruitment Plan'!K25</f>
        <v>15026950.656000001</v>
      </c>
      <c r="H24" s="95">
        <f t="shared" si="0"/>
        <v>75134753.280000001</v>
      </c>
      <c r="I24" s="77"/>
    </row>
    <row r="25" spans="1:9" s="85" customFormat="1" ht="35.25" customHeight="1" x14ac:dyDescent="0.25">
      <c r="A25" s="83" t="str">
        <f>'Gaps Analysis &amp;Recruitment Plan'!A26</f>
        <v>BEmONC  PHC</v>
      </c>
      <c r="B25" s="83" t="str">
        <f>'Gaps Analysis &amp;Recruitment Plan'!B26</f>
        <v>Security Personnels</v>
      </c>
      <c r="C25" s="94">
        <v>70140</v>
      </c>
      <c r="D25" s="94">
        <f>C25*12*'Gaps Analysis &amp;Recruitment Plan'!H26</f>
        <v>36613080</v>
      </c>
      <c r="E25" s="94">
        <f>C25*12*'Gaps Analysis &amp;Recruitment Plan'!I26</f>
        <v>97634880</v>
      </c>
      <c r="F25" s="94">
        <f>C25*12*'Gaps Analysis &amp;Recruitment Plan'!J26</f>
        <v>61021800</v>
      </c>
      <c r="G25" s="94">
        <f>C25*12*'Gaps Analysis &amp;Recruitment Plan'!K26</f>
        <v>48817440</v>
      </c>
      <c r="H25" s="95">
        <f t="shared" si="0"/>
        <v>244087200</v>
      </c>
      <c r="I25" s="84" t="s">
        <v>722</v>
      </c>
    </row>
    <row r="26" spans="1:9" s="85" customFormat="1" ht="35.25" customHeight="1" x14ac:dyDescent="0.25">
      <c r="A26" s="110" t="s">
        <v>858</v>
      </c>
      <c r="B26" s="111"/>
      <c r="C26" s="95">
        <f>SUM(C3:C25)</f>
        <v>3589548.2199999997</v>
      </c>
      <c r="D26" s="95">
        <f>C26*12*'Gaps Analysis &amp;Recruitment Plan'!H27</f>
        <v>29941139612.664001</v>
      </c>
      <c r="E26" s="95">
        <f>C26*12*'Gaps Analysis &amp;Recruitment Plan'!I27</f>
        <v>79843038967.104004</v>
      </c>
      <c r="F26" s="95">
        <f>C26*12*'Gaps Analysis &amp;Recruitment Plan'!J27</f>
        <v>49901899354.440002</v>
      </c>
      <c r="G26" s="95">
        <f>C26*12*'Gaps Analysis &amp;Recruitment Plan'!K27</f>
        <v>39921519483.552002</v>
      </c>
      <c r="H26" s="95">
        <f t="shared" si="0"/>
        <v>199607597417.76001</v>
      </c>
      <c r="I26" s="84"/>
    </row>
    <row r="27" spans="1:9" s="85" customFormat="1" ht="35.25" customHeight="1" x14ac:dyDescent="0.25">
      <c r="A27" s="86"/>
      <c r="B27" s="87"/>
      <c r="C27" s="88"/>
      <c r="D27" s="89"/>
      <c r="E27" s="89"/>
      <c r="F27" s="89"/>
      <c r="G27" s="89"/>
      <c r="H27" s="89"/>
    </row>
    <row r="28" spans="1:9" ht="35.25" customHeight="1" x14ac:dyDescent="0.4">
      <c r="A28" s="106" t="s">
        <v>909</v>
      </c>
      <c r="B28" s="107"/>
      <c r="C28" s="108"/>
    </row>
    <row r="29" spans="1:9" ht="35.25" customHeight="1" x14ac:dyDescent="0.4">
      <c r="A29" s="96" t="s">
        <v>862</v>
      </c>
      <c r="B29" s="97" t="s">
        <v>863</v>
      </c>
      <c r="C29" s="98" t="s">
        <v>864</v>
      </c>
    </row>
    <row r="30" spans="1:9" ht="35.25" customHeight="1" x14ac:dyDescent="0.4">
      <c r="A30" s="99">
        <v>2025</v>
      </c>
      <c r="B30" s="100">
        <f>'Gaps Analysis &amp;Recruitment Plan'!H27</f>
        <v>695.1</v>
      </c>
      <c r="C30" s="101">
        <f>D26</f>
        <v>29941139612.664001</v>
      </c>
    </row>
    <row r="31" spans="1:9" ht="35.25" customHeight="1" x14ac:dyDescent="0.4">
      <c r="A31" s="99">
        <v>2026</v>
      </c>
      <c r="B31" s="100">
        <f>'Gaps Analysis &amp;Recruitment Plan'!I27</f>
        <v>1853.6000000000001</v>
      </c>
      <c r="C31" s="101">
        <f>E26</f>
        <v>79843038967.104004</v>
      </c>
    </row>
    <row r="32" spans="1:9" ht="35.25" customHeight="1" x14ac:dyDescent="0.4">
      <c r="A32" s="99">
        <v>2027</v>
      </c>
      <c r="B32" s="100">
        <f>'Gaps Analysis &amp;Recruitment Plan'!J27</f>
        <v>1158.5</v>
      </c>
      <c r="C32" s="101">
        <f>F26</f>
        <v>49901899354.440002</v>
      </c>
    </row>
    <row r="33" spans="1:6" ht="35.25" customHeight="1" x14ac:dyDescent="0.4">
      <c r="A33" s="99">
        <v>2028</v>
      </c>
      <c r="B33" s="100">
        <f>'Gaps Analysis &amp;Recruitment Plan'!K27</f>
        <v>926.80000000000007</v>
      </c>
      <c r="C33" s="101">
        <f>G26</f>
        <v>39921519483.552002</v>
      </c>
    </row>
    <row r="34" spans="1:6" ht="35.25" customHeight="1" x14ac:dyDescent="0.4">
      <c r="A34" s="102" t="s">
        <v>859</v>
      </c>
      <c r="B34" s="103">
        <f>SUM(B30:B33)</f>
        <v>4634</v>
      </c>
      <c r="C34" s="104">
        <f>SUM(C30:C33)</f>
        <v>199607597417.76001</v>
      </c>
      <c r="F34" s="90" t="s">
        <v>722</v>
      </c>
    </row>
  </sheetData>
  <sheetProtection algorithmName="SHA-512" hashValue="u+pxhdv3ZabLqnvdI1+q2SpFct2s0PgmIDUF1M79kdqaIfaGgqPiG8A8kAOdiRgRKfPndkj5X5t5ugEfZ3mGTA==" saltValue="UeE+DgGK31Ti81XZRZLz2w==" spinCount="100000" sheet="1" objects="1" scenarios="1"/>
  <mergeCells count="3">
    <mergeCell ref="A28:C28"/>
    <mergeCell ref="A1:H1"/>
    <mergeCell ref="A26:B26"/>
  </mergeCells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76BDA-B204-4EBB-B496-E2690D50C9F2}">
  <dimension ref="A1:L30"/>
  <sheetViews>
    <sheetView workbookViewId="0">
      <selection activeCell="E9" sqref="E9"/>
    </sheetView>
  </sheetViews>
  <sheetFormatPr defaultColWidth="8.42578125" defaultRowHeight="15" x14ac:dyDescent="0.25"/>
  <cols>
    <col min="1" max="1" width="19.85546875" style="62" bestFit="1" customWidth="1"/>
    <col min="2" max="2" width="29.85546875" style="62" bestFit="1" customWidth="1"/>
    <col min="3" max="3" width="11.5703125" style="63" customWidth="1"/>
    <col min="4" max="4" width="8.42578125" style="63"/>
    <col min="5" max="5" width="9" style="63" customWidth="1"/>
    <col min="6" max="6" width="13.7109375" style="63" customWidth="1"/>
    <col min="7" max="7" width="14" style="63" customWidth="1"/>
    <col min="8" max="8" width="11.140625" style="63" customWidth="1"/>
    <col min="9" max="9" width="12" style="63" customWidth="1"/>
    <col min="10" max="10" width="11.140625" style="63" customWidth="1"/>
    <col min="11" max="11" width="11.28515625" style="63" customWidth="1"/>
    <col min="12" max="12" width="10.5703125" style="63" customWidth="1"/>
    <col min="13" max="16384" width="8.42578125" style="5"/>
  </cols>
  <sheetData>
    <row r="1" spans="1:12" ht="15.75" x14ac:dyDescent="0.25">
      <c r="A1" s="112" t="s">
        <v>914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4"/>
    </row>
    <row r="2" spans="1:12" ht="15.75" x14ac:dyDescent="0.25">
      <c r="A2" s="119" t="s">
        <v>868</v>
      </c>
      <c r="B2" s="119" t="s">
        <v>861</v>
      </c>
      <c r="C2" s="115" t="s">
        <v>913</v>
      </c>
      <c r="D2" s="115"/>
      <c r="E2" s="115"/>
      <c r="F2" s="115"/>
      <c r="G2" s="115"/>
      <c r="H2" s="115" t="s">
        <v>912</v>
      </c>
      <c r="I2" s="115"/>
      <c r="J2" s="115"/>
      <c r="K2" s="115"/>
      <c r="L2" s="115"/>
    </row>
    <row r="3" spans="1:12" s="76" customFormat="1" ht="51.75" customHeight="1" x14ac:dyDescent="0.25">
      <c r="A3" s="120"/>
      <c r="B3" s="120"/>
      <c r="C3" s="73" t="s">
        <v>910</v>
      </c>
      <c r="D3" s="73" t="s">
        <v>869</v>
      </c>
      <c r="E3" s="73" t="s">
        <v>865</v>
      </c>
      <c r="F3" s="73" t="s">
        <v>901</v>
      </c>
      <c r="G3" s="74" t="s">
        <v>866</v>
      </c>
      <c r="H3" s="75" t="s">
        <v>908</v>
      </c>
      <c r="I3" s="75" t="s">
        <v>915</v>
      </c>
      <c r="J3" s="75" t="s">
        <v>900</v>
      </c>
      <c r="K3" s="75" t="s">
        <v>899</v>
      </c>
      <c r="L3" s="75" t="s">
        <v>873</v>
      </c>
    </row>
    <row r="4" spans="1:12" ht="31.5" x14ac:dyDescent="0.25">
      <c r="A4" s="66" t="s">
        <v>896</v>
      </c>
      <c r="B4" s="66" t="s">
        <v>860</v>
      </c>
      <c r="C4" s="70">
        <v>4</v>
      </c>
      <c r="D4" s="70">
        <v>68</v>
      </c>
      <c r="E4" s="70">
        <f>C4*D4</f>
        <v>272</v>
      </c>
      <c r="F4" s="70">
        <v>25</v>
      </c>
      <c r="G4" s="71">
        <f>E4-F4</f>
        <v>247</v>
      </c>
      <c r="H4" s="69">
        <f t="shared" ref="H4:H27" si="0">G4*0.15</f>
        <v>37.049999999999997</v>
      </c>
      <c r="I4" s="69">
        <f>G4*0.4</f>
        <v>98.800000000000011</v>
      </c>
      <c r="J4" s="69">
        <f>G4*0.25</f>
        <v>61.75</v>
      </c>
      <c r="K4" s="69">
        <f>G4*0.2</f>
        <v>49.400000000000006</v>
      </c>
      <c r="L4" s="69">
        <f t="shared" ref="L4:L27" si="1">I4+J4+K4+H4-G4</f>
        <v>0</v>
      </c>
    </row>
    <row r="5" spans="1:12" ht="31.5" x14ac:dyDescent="0.25">
      <c r="A5" s="66" t="s">
        <v>896</v>
      </c>
      <c r="B5" s="66" t="s">
        <v>916</v>
      </c>
      <c r="C5" s="70">
        <v>2</v>
      </c>
      <c r="D5" s="70">
        <v>68</v>
      </c>
      <c r="E5" s="70">
        <f t="shared" ref="E5:E26" si="2">C5*D5</f>
        <v>136</v>
      </c>
      <c r="F5" s="70">
        <v>26</v>
      </c>
      <c r="G5" s="71">
        <f t="shared" ref="G5:G27" si="3">E5-F5</f>
        <v>110</v>
      </c>
      <c r="H5" s="69">
        <f t="shared" si="0"/>
        <v>16.5</v>
      </c>
      <c r="I5" s="69">
        <f t="shared" ref="I5:I27" si="4">G5*0.4</f>
        <v>44</v>
      </c>
      <c r="J5" s="69">
        <f t="shared" ref="J5:J27" si="5">G5*0.25</f>
        <v>27.5</v>
      </c>
      <c r="K5" s="69">
        <f t="shared" ref="K5:K27" si="6">G5*0.2</f>
        <v>22</v>
      </c>
      <c r="L5" s="69">
        <f t="shared" si="1"/>
        <v>0</v>
      </c>
    </row>
    <row r="6" spans="1:12" ht="31.5" x14ac:dyDescent="0.25">
      <c r="A6" s="66" t="s">
        <v>896</v>
      </c>
      <c r="B6" s="66" t="s">
        <v>917</v>
      </c>
      <c r="C6" s="70">
        <v>4</v>
      </c>
      <c r="D6" s="70">
        <v>68</v>
      </c>
      <c r="E6" s="70">
        <f t="shared" si="2"/>
        <v>272</v>
      </c>
      <c r="F6" s="70">
        <v>308</v>
      </c>
      <c r="G6" s="71">
        <f>F6-E6</f>
        <v>36</v>
      </c>
      <c r="H6" s="69">
        <f t="shared" si="0"/>
        <v>5.3999999999999995</v>
      </c>
      <c r="I6" s="69">
        <f t="shared" si="4"/>
        <v>14.4</v>
      </c>
      <c r="J6" s="69">
        <f t="shared" si="5"/>
        <v>9</v>
      </c>
      <c r="K6" s="69">
        <f t="shared" si="6"/>
        <v>7.2</v>
      </c>
      <c r="L6" s="69">
        <f t="shared" si="1"/>
        <v>0</v>
      </c>
    </row>
    <row r="7" spans="1:12" ht="31.5" x14ac:dyDescent="0.25">
      <c r="A7" s="66" t="s">
        <v>896</v>
      </c>
      <c r="B7" s="66" t="s">
        <v>919</v>
      </c>
      <c r="C7" s="70">
        <v>2</v>
      </c>
      <c r="D7" s="70">
        <v>68</v>
      </c>
      <c r="E7" s="70">
        <f t="shared" si="2"/>
        <v>136</v>
      </c>
      <c r="F7" s="70">
        <v>41</v>
      </c>
      <c r="G7" s="71">
        <f t="shared" si="3"/>
        <v>95</v>
      </c>
      <c r="H7" s="69">
        <f t="shared" si="0"/>
        <v>14.25</v>
      </c>
      <c r="I7" s="69">
        <f t="shared" si="4"/>
        <v>38</v>
      </c>
      <c r="J7" s="69">
        <f t="shared" si="5"/>
        <v>23.75</v>
      </c>
      <c r="K7" s="69">
        <f t="shared" si="6"/>
        <v>19</v>
      </c>
      <c r="L7" s="69">
        <f t="shared" si="1"/>
        <v>0</v>
      </c>
    </row>
    <row r="8" spans="1:12" ht="31.5" x14ac:dyDescent="0.25">
      <c r="A8" s="66" t="s">
        <v>896</v>
      </c>
      <c r="B8" s="66" t="s">
        <v>920</v>
      </c>
      <c r="C8" s="70">
        <v>2</v>
      </c>
      <c r="D8" s="70">
        <v>68</v>
      </c>
      <c r="E8" s="70">
        <f t="shared" si="2"/>
        <v>136</v>
      </c>
      <c r="F8" s="70">
        <v>49</v>
      </c>
      <c r="G8" s="71">
        <f t="shared" si="3"/>
        <v>87</v>
      </c>
      <c r="H8" s="69">
        <f t="shared" si="0"/>
        <v>13.049999999999999</v>
      </c>
      <c r="I8" s="69">
        <f t="shared" si="4"/>
        <v>34.800000000000004</v>
      </c>
      <c r="J8" s="69">
        <f t="shared" si="5"/>
        <v>21.75</v>
      </c>
      <c r="K8" s="69">
        <f t="shared" si="6"/>
        <v>17.400000000000002</v>
      </c>
      <c r="L8" s="69">
        <f t="shared" si="1"/>
        <v>0</v>
      </c>
    </row>
    <row r="9" spans="1:12" ht="31.5" x14ac:dyDescent="0.25">
      <c r="A9" s="66" t="s">
        <v>896</v>
      </c>
      <c r="B9" s="66" t="s">
        <v>918</v>
      </c>
      <c r="C9" s="70">
        <v>2</v>
      </c>
      <c r="D9" s="70">
        <v>68</v>
      </c>
      <c r="E9" s="70">
        <f t="shared" si="2"/>
        <v>136</v>
      </c>
      <c r="F9" s="70">
        <v>45</v>
      </c>
      <c r="G9" s="71">
        <f t="shared" si="3"/>
        <v>91</v>
      </c>
      <c r="H9" s="69">
        <f t="shared" si="0"/>
        <v>13.65</v>
      </c>
      <c r="I9" s="69">
        <f t="shared" si="4"/>
        <v>36.4</v>
      </c>
      <c r="J9" s="69">
        <f t="shared" si="5"/>
        <v>22.75</v>
      </c>
      <c r="K9" s="69">
        <f t="shared" si="6"/>
        <v>18.2</v>
      </c>
      <c r="L9" s="69">
        <f t="shared" si="1"/>
        <v>0</v>
      </c>
    </row>
    <row r="10" spans="1:12" ht="31.5" x14ac:dyDescent="0.25">
      <c r="A10" s="66" t="s">
        <v>896</v>
      </c>
      <c r="B10" s="66" t="s">
        <v>921</v>
      </c>
      <c r="C10" s="70">
        <v>4</v>
      </c>
      <c r="D10" s="70">
        <v>68</v>
      </c>
      <c r="E10" s="70">
        <f t="shared" si="2"/>
        <v>272</v>
      </c>
      <c r="F10" s="70">
        <v>150</v>
      </c>
      <c r="G10" s="71">
        <f t="shared" si="3"/>
        <v>122</v>
      </c>
      <c r="H10" s="69">
        <f t="shared" si="0"/>
        <v>18.3</v>
      </c>
      <c r="I10" s="69">
        <f t="shared" si="4"/>
        <v>48.800000000000004</v>
      </c>
      <c r="J10" s="69">
        <f t="shared" si="5"/>
        <v>30.5</v>
      </c>
      <c r="K10" s="69">
        <f t="shared" si="6"/>
        <v>24.400000000000002</v>
      </c>
      <c r="L10" s="69">
        <f t="shared" si="1"/>
        <v>0</v>
      </c>
    </row>
    <row r="11" spans="1:12" ht="31.5" x14ac:dyDescent="0.25">
      <c r="A11" s="66" t="s">
        <v>896</v>
      </c>
      <c r="B11" s="66" t="s">
        <v>922</v>
      </c>
      <c r="C11" s="70">
        <v>4</v>
      </c>
      <c r="D11" s="70">
        <v>68</v>
      </c>
      <c r="E11" s="70">
        <f t="shared" si="2"/>
        <v>272</v>
      </c>
      <c r="F11" s="70">
        <v>168</v>
      </c>
      <c r="G11" s="71">
        <f t="shared" si="3"/>
        <v>104</v>
      </c>
      <c r="H11" s="69">
        <f t="shared" si="0"/>
        <v>15.6</v>
      </c>
      <c r="I11" s="69">
        <f t="shared" si="4"/>
        <v>41.6</v>
      </c>
      <c r="J11" s="69">
        <f t="shared" si="5"/>
        <v>26</v>
      </c>
      <c r="K11" s="69">
        <f t="shared" si="6"/>
        <v>20.8</v>
      </c>
      <c r="L11" s="69">
        <f t="shared" si="1"/>
        <v>0</v>
      </c>
    </row>
    <row r="12" spans="1:12" ht="31.5" x14ac:dyDescent="0.25">
      <c r="A12" s="66" t="s">
        <v>897</v>
      </c>
      <c r="B12" s="66" t="s">
        <v>860</v>
      </c>
      <c r="C12" s="70">
        <v>2</v>
      </c>
      <c r="D12" s="70">
        <v>210</v>
      </c>
      <c r="E12" s="70">
        <f t="shared" si="2"/>
        <v>420</v>
      </c>
      <c r="F12" s="70">
        <v>20</v>
      </c>
      <c r="G12" s="71">
        <f t="shared" si="3"/>
        <v>400</v>
      </c>
      <c r="H12" s="69">
        <f t="shared" si="0"/>
        <v>60</v>
      </c>
      <c r="I12" s="69">
        <f t="shared" si="4"/>
        <v>160</v>
      </c>
      <c r="J12" s="69">
        <f t="shared" si="5"/>
        <v>100</v>
      </c>
      <c r="K12" s="69">
        <f t="shared" si="6"/>
        <v>80</v>
      </c>
      <c r="L12" s="69">
        <f t="shared" si="1"/>
        <v>0</v>
      </c>
    </row>
    <row r="13" spans="1:12" ht="31.5" x14ac:dyDescent="0.25">
      <c r="A13" s="66" t="s">
        <v>897</v>
      </c>
      <c r="B13" s="66" t="s">
        <v>916</v>
      </c>
      <c r="C13" s="70">
        <v>2</v>
      </c>
      <c r="D13" s="70">
        <v>210</v>
      </c>
      <c r="E13" s="70">
        <f t="shared" si="2"/>
        <v>420</v>
      </c>
      <c r="F13" s="70">
        <v>86</v>
      </c>
      <c r="G13" s="71">
        <f t="shared" si="3"/>
        <v>334</v>
      </c>
      <c r="H13" s="69">
        <f t="shared" si="0"/>
        <v>50.1</v>
      </c>
      <c r="I13" s="69">
        <f t="shared" si="4"/>
        <v>133.6</v>
      </c>
      <c r="J13" s="69">
        <f t="shared" si="5"/>
        <v>83.5</v>
      </c>
      <c r="K13" s="69">
        <f t="shared" si="6"/>
        <v>66.8</v>
      </c>
      <c r="L13" s="69">
        <f t="shared" si="1"/>
        <v>0</v>
      </c>
    </row>
    <row r="14" spans="1:12" ht="31.5" x14ac:dyDescent="0.25">
      <c r="A14" s="66" t="s">
        <v>897</v>
      </c>
      <c r="B14" s="66" t="s">
        <v>917</v>
      </c>
      <c r="C14" s="70">
        <v>4</v>
      </c>
      <c r="D14" s="70">
        <v>210</v>
      </c>
      <c r="E14" s="70">
        <f t="shared" si="2"/>
        <v>840</v>
      </c>
      <c r="F14" s="70">
        <v>621</v>
      </c>
      <c r="G14" s="71">
        <f t="shared" si="3"/>
        <v>219</v>
      </c>
      <c r="H14" s="69">
        <f t="shared" si="0"/>
        <v>32.85</v>
      </c>
      <c r="I14" s="69">
        <f t="shared" si="4"/>
        <v>87.600000000000009</v>
      </c>
      <c r="J14" s="69">
        <f t="shared" si="5"/>
        <v>54.75</v>
      </c>
      <c r="K14" s="69">
        <f t="shared" si="6"/>
        <v>43.800000000000004</v>
      </c>
      <c r="L14" s="69">
        <f t="shared" si="1"/>
        <v>0</v>
      </c>
    </row>
    <row r="15" spans="1:12" ht="31.5" x14ac:dyDescent="0.25">
      <c r="A15" s="66" t="s">
        <v>897</v>
      </c>
      <c r="B15" s="66" t="s">
        <v>919</v>
      </c>
      <c r="C15" s="70">
        <v>2</v>
      </c>
      <c r="D15" s="70">
        <v>210</v>
      </c>
      <c r="E15" s="70">
        <f t="shared" si="2"/>
        <v>420</v>
      </c>
      <c r="F15" s="70">
        <v>20</v>
      </c>
      <c r="G15" s="71">
        <f t="shared" si="3"/>
        <v>400</v>
      </c>
      <c r="H15" s="69">
        <f t="shared" si="0"/>
        <v>60</v>
      </c>
      <c r="I15" s="69">
        <f t="shared" si="4"/>
        <v>160</v>
      </c>
      <c r="J15" s="69">
        <f t="shared" si="5"/>
        <v>100</v>
      </c>
      <c r="K15" s="69">
        <f t="shared" si="6"/>
        <v>80</v>
      </c>
      <c r="L15" s="69">
        <f t="shared" si="1"/>
        <v>0</v>
      </c>
    </row>
    <row r="16" spans="1:12" ht="31.5" x14ac:dyDescent="0.25">
      <c r="A16" s="66" t="s">
        <v>897</v>
      </c>
      <c r="B16" s="66" t="s">
        <v>920</v>
      </c>
      <c r="C16" s="70">
        <v>2</v>
      </c>
      <c r="D16" s="70">
        <v>210</v>
      </c>
      <c r="E16" s="70">
        <f t="shared" si="2"/>
        <v>420</v>
      </c>
      <c r="F16" s="70">
        <v>39</v>
      </c>
      <c r="G16" s="71">
        <f t="shared" si="3"/>
        <v>381</v>
      </c>
      <c r="H16" s="69">
        <f t="shared" si="0"/>
        <v>57.15</v>
      </c>
      <c r="I16" s="69">
        <f t="shared" si="4"/>
        <v>152.4</v>
      </c>
      <c r="J16" s="69">
        <f t="shared" si="5"/>
        <v>95.25</v>
      </c>
      <c r="K16" s="69">
        <f t="shared" si="6"/>
        <v>76.2</v>
      </c>
      <c r="L16" s="69">
        <f t="shared" si="1"/>
        <v>0</v>
      </c>
    </row>
    <row r="17" spans="1:12" ht="31.5" x14ac:dyDescent="0.25">
      <c r="A17" s="66" t="s">
        <v>897</v>
      </c>
      <c r="B17" s="66" t="s">
        <v>918</v>
      </c>
      <c r="C17" s="70">
        <v>2</v>
      </c>
      <c r="D17" s="70">
        <v>210</v>
      </c>
      <c r="E17" s="70">
        <f t="shared" si="2"/>
        <v>420</v>
      </c>
      <c r="F17" s="70">
        <v>72</v>
      </c>
      <c r="G17" s="71">
        <f t="shared" si="3"/>
        <v>348</v>
      </c>
      <c r="H17" s="69">
        <f t="shared" si="0"/>
        <v>52.199999999999996</v>
      </c>
      <c r="I17" s="69">
        <f t="shared" si="4"/>
        <v>139.20000000000002</v>
      </c>
      <c r="J17" s="69">
        <f t="shared" si="5"/>
        <v>87</v>
      </c>
      <c r="K17" s="69">
        <f t="shared" si="6"/>
        <v>69.600000000000009</v>
      </c>
      <c r="L17" s="69">
        <f t="shared" si="1"/>
        <v>0</v>
      </c>
    </row>
    <row r="18" spans="1:12" ht="31.5" x14ac:dyDescent="0.25">
      <c r="A18" s="66" t="s">
        <v>897</v>
      </c>
      <c r="B18" s="66" t="s">
        <v>921</v>
      </c>
      <c r="C18" s="70">
        <v>4</v>
      </c>
      <c r="D18" s="70">
        <v>210</v>
      </c>
      <c r="E18" s="70">
        <f t="shared" si="2"/>
        <v>840</v>
      </c>
      <c r="F18" s="70">
        <v>248</v>
      </c>
      <c r="G18" s="71">
        <f t="shared" si="3"/>
        <v>592</v>
      </c>
      <c r="H18" s="69">
        <f t="shared" si="0"/>
        <v>88.8</v>
      </c>
      <c r="I18" s="69">
        <f t="shared" si="4"/>
        <v>236.8</v>
      </c>
      <c r="J18" s="69">
        <f t="shared" si="5"/>
        <v>148</v>
      </c>
      <c r="K18" s="69">
        <f t="shared" si="6"/>
        <v>118.4</v>
      </c>
      <c r="L18" s="69">
        <f t="shared" si="1"/>
        <v>0</v>
      </c>
    </row>
    <row r="19" spans="1:12" ht="31.5" x14ac:dyDescent="0.25">
      <c r="A19" s="66" t="s">
        <v>897</v>
      </c>
      <c r="B19" s="66" t="s">
        <v>922</v>
      </c>
      <c r="C19" s="70">
        <v>4</v>
      </c>
      <c r="D19" s="70">
        <v>210</v>
      </c>
      <c r="E19" s="70">
        <f t="shared" si="2"/>
        <v>840</v>
      </c>
      <c r="F19" s="70">
        <v>298</v>
      </c>
      <c r="G19" s="71">
        <f t="shared" si="3"/>
        <v>542</v>
      </c>
      <c r="H19" s="69">
        <f t="shared" si="0"/>
        <v>81.3</v>
      </c>
      <c r="I19" s="69">
        <f t="shared" si="4"/>
        <v>216.8</v>
      </c>
      <c r="J19" s="69">
        <f t="shared" si="5"/>
        <v>135.5</v>
      </c>
      <c r="K19" s="69">
        <f t="shared" si="6"/>
        <v>108.4</v>
      </c>
      <c r="L19" s="69">
        <f t="shared" si="1"/>
        <v>0</v>
      </c>
    </row>
    <row r="20" spans="1:12" s="15" customFormat="1" ht="31.5" x14ac:dyDescent="0.25">
      <c r="A20" s="66" t="s">
        <v>867</v>
      </c>
      <c r="B20" s="66" t="s">
        <v>918</v>
      </c>
      <c r="C20" s="70">
        <v>2</v>
      </c>
      <c r="D20" s="70">
        <v>46</v>
      </c>
      <c r="E20" s="70">
        <f t="shared" si="2"/>
        <v>92</v>
      </c>
      <c r="F20" s="70">
        <v>10</v>
      </c>
      <c r="G20" s="71">
        <f t="shared" si="3"/>
        <v>82</v>
      </c>
      <c r="H20" s="69">
        <f t="shared" si="0"/>
        <v>12.299999999999999</v>
      </c>
      <c r="I20" s="69">
        <f t="shared" si="4"/>
        <v>32.800000000000004</v>
      </c>
      <c r="J20" s="69">
        <f t="shared" si="5"/>
        <v>20.5</v>
      </c>
      <c r="K20" s="69">
        <f t="shared" si="6"/>
        <v>16.400000000000002</v>
      </c>
      <c r="L20" s="69">
        <f t="shared" si="1"/>
        <v>0</v>
      </c>
    </row>
    <row r="21" spans="1:12" ht="15.75" x14ac:dyDescent="0.25">
      <c r="A21" s="66" t="s">
        <v>867</v>
      </c>
      <c r="B21" s="66" t="s">
        <v>921</v>
      </c>
      <c r="C21" s="70">
        <v>2</v>
      </c>
      <c r="D21" s="70">
        <v>46</v>
      </c>
      <c r="E21" s="70">
        <f t="shared" si="2"/>
        <v>92</v>
      </c>
      <c r="F21" s="70">
        <v>14</v>
      </c>
      <c r="G21" s="71">
        <f t="shared" si="3"/>
        <v>78</v>
      </c>
      <c r="H21" s="69">
        <f t="shared" si="0"/>
        <v>11.7</v>
      </c>
      <c r="I21" s="69">
        <f t="shared" si="4"/>
        <v>31.200000000000003</v>
      </c>
      <c r="J21" s="69">
        <f t="shared" si="5"/>
        <v>19.5</v>
      </c>
      <c r="K21" s="69">
        <f t="shared" si="6"/>
        <v>15.600000000000001</v>
      </c>
      <c r="L21" s="69">
        <f t="shared" si="1"/>
        <v>0</v>
      </c>
    </row>
    <row r="22" spans="1:12" ht="15.75" x14ac:dyDescent="0.25">
      <c r="A22" s="67" t="s">
        <v>867</v>
      </c>
      <c r="B22" s="66" t="s">
        <v>922</v>
      </c>
      <c r="C22" s="72">
        <v>2</v>
      </c>
      <c r="D22" s="70">
        <v>46</v>
      </c>
      <c r="E22" s="70">
        <f t="shared" si="2"/>
        <v>92</v>
      </c>
      <c r="F22" s="72">
        <v>16</v>
      </c>
      <c r="G22" s="71">
        <f t="shared" si="3"/>
        <v>76</v>
      </c>
      <c r="H22" s="69">
        <f t="shared" si="0"/>
        <v>11.4</v>
      </c>
      <c r="I22" s="69">
        <f t="shared" si="4"/>
        <v>30.400000000000002</v>
      </c>
      <c r="J22" s="69">
        <f t="shared" si="5"/>
        <v>19</v>
      </c>
      <c r="K22" s="69">
        <f t="shared" si="6"/>
        <v>15.200000000000001</v>
      </c>
      <c r="L22" s="69">
        <f t="shared" si="1"/>
        <v>0</v>
      </c>
    </row>
    <row r="23" spans="1:12" ht="15.75" x14ac:dyDescent="0.25">
      <c r="A23" s="66" t="s">
        <v>870</v>
      </c>
      <c r="B23" s="66" t="s">
        <v>878</v>
      </c>
      <c r="C23" s="70">
        <v>2</v>
      </c>
      <c r="D23" s="70">
        <v>16</v>
      </c>
      <c r="E23" s="70">
        <f t="shared" si="2"/>
        <v>32</v>
      </c>
      <c r="F23" s="70">
        <v>8</v>
      </c>
      <c r="G23" s="71">
        <f t="shared" si="3"/>
        <v>24</v>
      </c>
      <c r="H23" s="69">
        <f t="shared" si="0"/>
        <v>3.5999999999999996</v>
      </c>
      <c r="I23" s="69">
        <f t="shared" si="4"/>
        <v>9.6000000000000014</v>
      </c>
      <c r="J23" s="69">
        <f t="shared" si="5"/>
        <v>6</v>
      </c>
      <c r="K23" s="69">
        <f t="shared" si="6"/>
        <v>4.8000000000000007</v>
      </c>
      <c r="L23" s="69">
        <f t="shared" si="1"/>
        <v>0</v>
      </c>
    </row>
    <row r="24" spans="1:12" ht="15.75" x14ac:dyDescent="0.25">
      <c r="A24" s="66" t="s">
        <v>870</v>
      </c>
      <c r="B24" s="66" t="s">
        <v>924</v>
      </c>
      <c r="C24" s="70">
        <v>1</v>
      </c>
      <c r="D24" s="70">
        <v>16</v>
      </c>
      <c r="E24" s="70">
        <f t="shared" si="2"/>
        <v>16</v>
      </c>
      <c r="F24" s="70">
        <v>0</v>
      </c>
      <c r="G24" s="71">
        <f t="shared" si="3"/>
        <v>16</v>
      </c>
      <c r="H24" s="69">
        <f t="shared" si="0"/>
        <v>2.4</v>
      </c>
      <c r="I24" s="69">
        <f t="shared" si="4"/>
        <v>6.4</v>
      </c>
      <c r="J24" s="69">
        <f t="shared" si="5"/>
        <v>4</v>
      </c>
      <c r="K24" s="69">
        <f t="shared" si="6"/>
        <v>3.2</v>
      </c>
      <c r="L24" s="69">
        <f t="shared" si="1"/>
        <v>0</v>
      </c>
    </row>
    <row r="25" spans="1:12" ht="15.75" x14ac:dyDescent="0.25">
      <c r="A25" s="66" t="s">
        <v>870</v>
      </c>
      <c r="B25" s="66" t="s">
        <v>911</v>
      </c>
      <c r="C25" s="70">
        <v>2</v>
      </c>
      <c r="D25" s="70">
        <v>16</v>
      </c>
      <c r="E25" s="70">
        <f t="shared" si="2"/>
        <v>32</v>
      </c>
      <c r="F25" s="70">
        <v>0</v>
      </c>
      <c r="G25" s="71">
        <f t="shared" si="3"/>
        <v>32</v>
      </c>
      <c r="H25" s="69">
        <f t="shared" si="0"/>
        <v>4.8</v>
      </c>
      <c r="I25" s="69">
        <f t="shared" si="4"/>
        <v>12.8</v>
      </c>
      <c r="J25" s="69">
        <f t="shared" si="5"/>
        <v>8</v>
      </c>
      <c r="K25" s="69">
        <f t="shared" si="6"/>
        <v>6.4</v>
      </c>
      <c r="L25" s="69">
        <f t="shared" si="1"/>
        <v>0</v>
      </c>
    </row>
    <row r="26" spans="1:12" ht="15.75" x14ac:dyDescent="0.25">
      <c r="A26" s="66" t="s">
        <v>872</v>
      </c>
      <c r="B26" s="66" t="s">
        <v>923</v>
      </c>
      <c r="C26" s="70">
        <v>1</v>
      </c>
      <c r="D26" s="70">
        <v>290</v>
      </c>
      <c r="E26" s="70">
        <f t="shared" si="2"/>
        <v>290</v>
      </c>
      <c r="F26" s="70">
        <v>0</v>
      </c>
      <c r="G26" s="71">
        <f t="shared" si="3"/>
        <v>290</v>
      </c>
      <c r="H26" s="69">
        <f t="shared" si="0"/>
        <v>43.5</v>
      </c>
      <c r="I26" s="69">
        <f t="shared" si="4"/>
        <v>116</v>
      </c>
      <c r="J26" s="69">
        <f t="shared" si="5"/>
        <v>72.5</v>
      </c>
      <c r="K26" s="69">
        <f t="shared" si="6"/>
        <v>58</v>
      </c>
      <c r="L26" s="69">
        <f t="shared" si="1"/>
        <v>0</v>
      </c>
    </row>
    <row r="27" spans="1:12" s="16" customFormat="1" ht="15.75" x14ac:dyDescent="0.25">
      <c r="A27" s="116" t="s">
        <v>871</v>
      </c>
      <c r="B27" s="117"/>
      <c r="C27" s="117"/>
      <c r="D27" s="118"/>
      <c r="E27" s="70">
        <f>SUM(E4:E26)</f>
        <v>6898</v>
      </c>
      <c r="F27" s="68">
        <f>SUM(F4:F26)</f>
        <v>2264</v>
      </c>
      <c r="G27" s="71">
        <f t="shared" si="3"/>
        <v>4634</v>
      </c>
      <c r="H27" s="69">
        <f t="shared" si="0"/>
        <v>695.1</v>
      </c>
      <c r="I27" s="69">
        <f t="shared" si="4"/>
        <v>1853.6000000000001</v>
      </c>
      <c r="J27" s="69">
        <f t="shared" si="5"/>
        <v>1158.5</v>
      </c>
      <c r="K27" s="69">
        <f t="shared" si="6"/>
        <v>926.80000000000007</v>
      </c>
      <c r="L27" s="69">
        <f t="shared" si="1"/>
        <v>0</v>
      </c>
    </row>
    <row r="28" spans="1:12" x14ac:dyDescent="0.25">
      <c r="K28" s="64"/>
    </row>
    <row r="29" spans="1:12" x14ac:dyDescent="0.25">
      <c r="I29" s="65"/>
      <c r="J29" s="65"/>
      <c r="K29" s="65"/>
    </row>
    <row r="30" spans="1:12" x14ac:dyDescent="0.25">
      <c r="I30" s="64"/>
      <c r="K30" s="65"/>
    </row>
  </sheetData>
  <sheetProtection algorithmName="SHA-512" hashValue="BZ1nsvO4uis2svWURo9hjBSozVuoJZAOe69a/o+l2MEFyPLvA8KiTcjtXLm81UFNc0mIfyRxf/sL4BeKOlk+gQ==" saltValue="HK9jL9gFUP5JS7TtkrObeA==" spinCount="100000" sheet="1" objects="1" scenarios="1"/>
  <mergeCells count="6">
    <mergeCell ref="A1:L1"/>
    <mergeCell ref="C2:G2"/>
    <mergeCell ref="H2:L2"/>
    <mergeCell ref="A27:D27"/>
    <mergeCell ref="B2:B3"/>
    <mergeCell ref="A2:A3"/>
  </mergeCells>
  <pageMargins left="0.7" right="0.7" top="0.75" bottom="0.75" header="0.3" footer="0.3"/>
  <pageSetup paperSize="9" scale="65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C5AF2-1E37-4BBA-8470-8F7BF25418EE}">
  <dimension ref="A3:J17"/>
  <sheetViews>
    <sheetView workbookViewId="0">
      <selection activeCell="N8" sqref="N8"/>
    </sheetView>
  </sheetViews>
  <sheetFormatPr defaultRowHeight="24" customHeight="1" x14ac:dyDescent="0.25"/>
  <cols>
    <col min="1" max="1" width="17.42578125" customWidth="1"/>
    <col min="2" max="2" width="16.7109375" customWidth="1"/>
    <col min="3" max="3" width="12.7109375" customWidth="1"/>
    <col min="4" max="4" width="14.42578125" customWidth="1"/>
  </cols>
  <sheetData>
    <row r="3" spans="1:10" s="3" customFormat="1" ht="57.75" customHeight="1" x14ac:dyDescent="0.25">
      <c r="G3" s="6" t="s">
        <v>862</v>
      </c>
      <c r="H3" s="18" t="s">
        <v>903</v>
      </c>
      <c r="I3" s="6" t="s">
        <v>879</v>
      </c>
      <c r="J3" s="6" t="s">
        <v>880</v>
      </c>
    </row>
    <row r="4" spans="1:10" ht="24" customHeight="1" x14ac:dyDescent="0.25">
      <c r="G4" s="6">
        <v>2025</v>
      </c>
      <c r="H4" s="1">
        <v>138</v>
      </c>
      <c r="I4" s="1">
        <v>3776</v>
      </c>
      <c r="J4" s="17">
        <f>H4/I4*100</f>
        <v>3.6546610169491527</v>
      </c>
    </row>
    <row r="5" spans="1:10" ht="24" customHeight="1" x14ac:dyDescent="0.25">
      <c r="G5" s="6">
        <v>2026</v>
      </c>
      <c r="H5" s="1">
        <v>160</v>
      </c>
      <c r="I5" s="1">
        <v>3616</v>
      </c>
      <c r="J5" s="17">
        <f>H5/I5*100</f>
        <v>4.4247787610619467</v>
      </c>
    </row>
    <row r="6" spans="1:10" ht="24" customHeight="1" x14ac:dyDescent="0.25">
      <c r="G6" s="6">
        <v>2027</v>
      </c>
      <c r="H6" s="1">
        <v>293</v>
      </c>
      <c r="I6" s="1">
        <v>3324</v>
      </c>
      <c r="J6" s="17">
        <f>H6/I6*100</f>
        <v>8.8146811070998794</v>
      </c>
    </row>
    <row r="7" spans="1:10" ht="24" customHeight="1" x14ac:dyDescent="0.25">
      <c r="G7" s="6">
        <v>2028</v>
      </c>
      <c r="H7" s="1">
        <v>134</v>
      </c>
      <c r="I7" s="1">
        <v>3458</v>
      </c>
      <c r="J7" s="17">
        <f>H7/I7*100</f>
        <v>3.8750722961249275</v>
      </c>
    </row>
    <row r="8" spans="1:10" ht="24" customHeight="1" x14ac:dyDescent="0.25">
      <c r="G8" s="19" t="s">
        <v>871</v>
      </c>
      <c r="H8" s="2">
        <f>SUM(H4:H7)</f>
        <v>725</v>
      </c>
      <c r="I8" s="2">
        <f>SUM(I4:I7)</f>
        <v>14174</v>
      </c>
      <c r="J8" s="20">
        <f>SUM(J4:J7)</f>
        <v>20.769193181235906</v>
      </c>
    </row>
    <row r="11" spans="1:10" ht="24" customHeight="1" x14ac:dyDescent="0.25">
      <c r="A11" s="121" t="s">
        <v>907</v>
      </c>
      <c r="B11" s="121"/>
    </row>
    <row r="12" spans="1:10" ht="30" x14ac:dyDescent="0.25">
      <c r="A12" s="60" t="s">
        <v>905</v>
      </c>
      <c r="B12" s="4" t="s">
        <v>906</v>
      </c>
    </row>
    <row r="13" spans="1:10" ht="24" customHeight="1" x14ac:dyDescent="0.25">
      <c r="A13" s="59">
        <v>2025</v>
      </c>
      <c r="B13" s="59">
        <v>293</v>
      </c>
    </row>
    <row r="14" spans="1:10" ht="24" customHeight="1" x14ac:dyDescent="0.25">
      <c r="A14" s="59">
        <v>2026</v>
      </c>
      <c r="B14" s="59">
        <v>180</v>
      </c>
    </row>
    <row r="15" spans="1:10" ht="24" customHeight="1" x14ac:dyDescent="0.25">
      <c r="A15" s="59">
        <v>2027</v>
      </c>
      <c r="B15" s="59">
        <v>105</v>
      </c>
    </row>
    <row r="16" spans="1:10" ht="24" customHeight="1" x14ac:dyDescent="0.25">
      <c r="A16" s="59">
        <v>2028</v>
      </c>
      <c r="B16" s="59">
        <v>191</v>
      </c>
    </row>
    <row r="17" spans="1:2" ht="24" customHeight="1" x14ac:dyDescent="0.25">
      <c r="A17" s="61" t="s">
        <v>871</v>
      </c>
      <c r="B17" s="61">
        <f>SUM(B13:B16)</f>
        <v>769</v>
      </c>
    </row>
  </sheetData>
  <mergeCells count="1">
    <mergeCell ref="A11:B11"/>
  </mergeCells>
  <phoneticPr fontId="15" type="noConversion"/>
  <conditionalFormatting sqref="A13:A16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{98ADDD7F-0F96-4E06-81D1-1C052F5E9371}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8ADDD7F-0F96-4E06-81D1-1C052F5E937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A13:A16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Duty Station  Mapping</vt:lpstr>
      <vt:lpstr>Costing &amp; Budget.</vt:lpstr>
      <vt:lpstr>Gaps Analysis &amp;Recruitment Plan</vt:lpstr>
      <vt:lpstr>Sheet7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DELL</cp:lastModifiedBy>
  <dcterms:created xsi:type="dcterms:W3CDTF">2026-06-25T07:31:35Z</dcterms:created>
  <dcterms:modified xsi:type="dcterms:W3CDTF">2026-07-27T14:34:05Z</dcterms:modified>
</cp:coreProperties>
</file>